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19" firstSheet="10" activeTab="30"/>
  </bookViews>
  <sheets>
    <sheet name="общая за 2022 г." sheetId="1" r:id="rId1"/>
    <sheet name="с 6б" sheetId="25" r:id="rId2"/>
    <sheet name="с 7" sheetId="26" r:id="rId3"/>
    <sheet name="с 7а" sheetId="27" r:id="rId4"/>
    <sheet name="с 8" sheetId="28" r:id="rId5"/>
    <sheet name="с 8а " sheetId="29" r:id="rId6"/>
    <sheet name="с 9" sheetId="30" r:id="rId7"/>
    <sheet name="с 9а " sheetId="31" r:id="rId8"/>
    <sheet name="с 6" sheetId="23" r:id="rId9"/>
    <sheet name="с 6а" sheetId="24" r:id="rId10"/>
    <sheet name="с 5" sheetId="21" r:id="rId11"/>
    <sheet name="с 5а" sheetId="22" r:id="rId12"/>
    <sheet name="с 16" sheetId="18" r:id="rId13"/>
    <sheet name="с 17" sheetId="19" r:id="rId14"/>
    <sheet name="с 3" sheetId="20" r:id="rId15"/>
    <sheet name="с 15" sheetId="17" r:id="rId16"/>
    <sheet name="с 12" sheetId="14" r:id="rId17"/>
    <sheet name="с 13" sheetId="15" r:id="rId18"/>
    <sheet name="с 14" sheetId="16" r:id="rId19"/>
    <sheet name="с 11" sheetId="13" r:id="rId20"/>
    <sheet name="с 10" sheetId="12" r:id="rId21"/>
    <sheet name="с 1а " sheetId="11" r:id="rId22"/>
    <sheet name="с 1" sheetId="10" r:id="rId23"/>
    <sheet name="в 1а" sheetId="3" r:id="rId24"/>
    <sheet name="в 2" sheetId="4" r:id="rId25"/>
    <sheet name="в 1б" sheetId="5" r:id="rId26"/>
    <sheet name="в 2а" sheetId="6" r:id="rId27"/>
    <sheet name="в 3" sheetId="7" r:id="rId28"/>
    <sheet name="в 3а" sheetId="8" r:id="rId29"/>
    <sheet name="в 1" sheetId="2" r:id="rId30"/>
    <sheet name="в 6" sheetId="9" r:id="rId31"/>
  </sheets>
  <definedNames>
    <definedName name="_xlnm.Print_Area" localSheetId="29">'в 1'!$A$1:$C$71</definedName>
    <definedName name="_xlnm.Print_Area" localSheetId="23">'в 1а'!$A$1:$C$71</definedName>
    <definedName name="_xlnm.Print_Area" localSheetId="25">'в 1б'!$A$1:$C$71</definedName>
    <definedName name="_xlnm.Print_Area" localSheetId="24">'в 2'!$A$1:$C$71</definedName>
    <definedName name="_xlnm.Print_Area" localSheetId="26">'в 2а'!$A$1:$C$71</definedName>
    <definedName name="_xlnm.Print_Area" localSheetId="27">'в 3'!$A$1:$C$68</definedName>
    <definedName name="_xlnm.Print_Area" localSheetId="28">'в 3а'!$A$1:$C$71</definedName>
    <definedName name="_xlnm.Print_Area" localSheetId="30">'в 6'!$A$1:$C$71</definedName>
    <definedName name="_xlnm.Print_Area" localSheetId="22">'с 1'!$A$1:$C$73</definedName>
    <definedName name="_xlnm.Print_Area" localSheetId="20">'с 10'!$A$1:$C$71</definedName>
    <definedName name="_xlnm.Print_Area" localSheetId="19">'с 11'!$A$1:$C$68</definedName>
    <definedName name="_xlnm.Print_Area" localSheetId="16">'с 12'!$A$1:$C$72</definedName>
    <definedName name="_xlnm.Print_Area" localSheetId="17">'с 13'!$A$1:$C$69</definedName>
    <definedName name="_xlnm.Print_Area" localSheetId="18">'с 14'!$A$1:$C$69</definedName>
    <definedName name="_xlnm.Print_Area" localSheetId="15">'с 15'!$A$1:$C$71</definedName>
    <definedName name="_xlnm.Print_Area" localSheetId="12">'с 16'!$A$1:$C$72</definedName>
    <definedName name="_xlnm.Print_Area" localSheetId="13">'с 17'!$A$1:$C$72</definedName>
    <definedName name="_xlnm.Print_Area" localSheetId="21">'с 1а '!$A$1:$C$70</definedName>
    <definedName name="_xlnm.Print_Area" localSheetId="14">'с 3'!$A$1:$C$70</definedName>
    <definedName name="_xlnm.Print_Area" localSheetId="10">'с 5'!$A$1:$C$68</definedName>
    <definedName name="_xlnm.Print_Area" localSheetId="11">'с 5а'!$A$1:$C$72</definedName>
    <definedName name="_xlnm.Print_Area" localSheetId="8">'с 6'!$A$1:$C$73</definedName>
    <definedName name="_xlnm.Print_Area" localSheetId="9">'с 6а'!$A$1:$C$70</definedName>
    <definedName name="_xlnm.Print_Area" localSheetId="3">'с 7а'!$A$1:$C$72</definedName>
    <definedName name="_xlnm.Print_Area" localSheetId="4">'с 8'!$A$1:$C$69</definedName>
    <definedName name="_xlnm.Print_Area" localSheetId="5">'с 8а '!$A$1:$C$71</definedName>
    <definedName name="_xlnm.Print_Area" localSheetId="6">'с 9'!$A$1:$C$69</definedName>
    <definedName name="_xlnm.Print_Area" localSheetId="7">'с 9а '!$A$1:$C$69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9" l="1"/>
  <c r="C7" i="9" s="1"/>
  <c r="C21" i="9"/>
  <c r="C35" i="9"/>
  <c r="C36" i="2"/>
  <c r="C10" i="8"/>
  <c r="C21" i="8"/>
  <c r="C18" i="8" s="1"/>
  <c r="C35" i="8"/>
  <c r="C10" i="7"/>
  <c r="C7" i="7" s="1"/>
  <c r="C20" i="7"/>
  <c r="C33" i="7"/>
  <c r="C10" i="6"/>
  <c r="C21" i="6"/>
  <c r="C18" i="6" s="1"/>
  <c r="C35" i="6"/>
  <c r="C30" i="6" s="1"/>
  <c r="C10" i="5"/>
  <c r="C21" i="5"/>
  <c r="C18" i="5" s="1"/>
  <c r="C35" i="5"/>
  <c r="C10" i="4"/>
  <c r="C21" i="4"/>
  <c r="C35" i="4"/>
  <c r="C10" i="3"/>
  <c r="C21" i="3"/>
  <c r="C35" i="3"/>
  <c r="C35" i="27"/>
  <c r="C21" i="27"/>
  <c r="C10" i="27"/>
  <c r="C10" i="10"/>
  <c r="C7" i="10" s="1"/>
  <c r="C21" i="10"/>
  <c r="C35" i="10"/>
  <c r="C10" i="11"/>
  <c r="C7" i="11" s="1"/>
  <c r="C20" i="11"/>
  <c r="C33" i="11"/>
  <c r="C10" i="12"/>
  <c r="C7" i="12" s="1"/>
  <c r="C21" i="12"/>
  <c r="C35" i="12"/>
  <c r="C10" i="13"/>
  <c r="C20" i="13"/>
  <c r="C33" i="13"/>
  <c r="C28" i="13" s="1"/>
  <c r="C10" i="16"/>
  <c r="C7" i="16" s="1"/>
  <c r="C20" i="16"/>
  <c r="C17" i="16" s="1"/>
  <c r="C33" i="16"/>
  <c r="C33" i="15"/>
  <c r="C20" i="15"/>
  <c r="C17" i="15" s="1"/>
  <c r="C10" i="15"/>
  <c r="C38" i="14"/>
  <c r="C35" i="17"/>
  <c r="C21" i="17"/>
  <c r="C18" i="17" s="1"/>
  <c r="C10" i="17"/>
  <c r="C10" i="20"/>
  <c r="C7" i="20" s="1"/>
  <c r="C20" i="20"/>
  <c r="C33" i="20"/>
  <c r="C20" i="19"/>
  <c r="C17" i="19" s="1"/>
  <c r="C10" i="19"/>
  <c r="C10" i="18"/>
  <c r="C7" i="18" s="1"/>
  <c r="C20" i="18"/>
  <c r="C17" i="18" s="1"/>
  <c r="C34" i="18"/>
  <c r="C10" i="22"/>
  <c r="C21" i="22"/>
  <c r="C35" i="22"/>
  <c r="C10" i="21"/>
  <c r="C20" i="21"/>
  <c r="C33" i="21"/>
  <c r="C10" i="24"/>
  <c r="C21" i="24"/>
  <c r="C35" i="24"/>
  <c r="C10" i="23"/>
  <c r="C7" i="23" s="1"/>
  <c r="C21" i="23"/>
  <c r="C35" i="23"/>
  <c r="C10" i="31"/>
  <c r="C20" i="31"/>
  <c r="C33" i="31"/>
  <c r="C28" i="31" s="1"/>
  <c r="C35" i="30"/>
  <c r="C21" i="30"/>
  <c r="C10" i="30"/>
  <c r="C7" i="30" s="1"/>
  <c r="C10" i="29"/>
  <c r="C21" i="29"/>
  <c r="C18" i="29" s="1"/>
  <c r="C35" i="29"/>
  <c r="C30" i="29" s="1"/>
  <c r="C33" i="28"/>
  <c r="C20" i="28"/>
  <c r="C17" i="28" s="1"/>
  <c r="C10" i="28"/>
  <c r="C7" i="28" s="1"/>
  <c r="C35" i="26"/>
  <c r="C21" i="26"/>
  <c r="C10" i="26"/>
  <c r="C7" i="26" s="1"/>
  <c r="C17" i="26" s="1"/>
  <c r="C10" i="25"/>
  <c r="C7" i="25" s="1"/>
  <c r="C20" i="25"/>
  <c r="C33" i="25"/>
  <c r="C52" i="31"/>
  <c r="C50" i="31"/>
  <c r="C43" i="31"/>
  <c r="C37" i="31"/>
  <c r="C17" i="31"/>
  <c r="C7" i="31"/>
  <c r="C52" i="30"/>
  <c r="C50" i="30"/>
  <c r="C43" i="30"/>
  <c r="C37" i="30"/>
  <c r="C30" i="30"/>
  <c r="C18" i="30"/>
  <c r="C54" i="29"/>
  <c r="C52" i="29"/>
  <c r="C48" i="29"/>
  <c r="C45" i="29"/>
  <c r="C39" i="29"/>
  <c r="C7" i="29"/>
  <c r="C52" i="28"/>
  <c r="C50" i="28"/>
  <c r="C43" i="28"/>
  <c r="C37" i="28"/>
  <c r="C55" i="27"/>
  <c r="C53" i="27"/>
  <c r="C46" i="27"/>
  <c r="C40" i="27"/>
  <c r="C18" i="27"/>
  <c r="C7" i="27"/>
  <c r="C53" i="26"/>
  <c r="C51" i="26"/>
  <c r="C44" i="26"/>
  <c r="C38" i="26"/>
  <c r="C30" i="26"/>
  <c r="C18" i="26"/>
  <c r="C50" i="25"/>
  <c r="C48" i="25"/>
  <c r="C41" i="25"/>
  <c r="C35" i="25"/>
  <c r="C28" i="25"/>
  <c r="C17" i="25"/>
  <c r="C53" i="24"/>
  <c r="C47" i="24" s="1"/>
  <c r="C51" i="24"/>
  <c r="C44" i="24"/>
  <c r="C38" i="24"/>
  <c r="C30" i="24"/>
  <c r="C29" i="24" s="1"/>
  <c r="C18" i="24"/>
  <c r="C7" i="24"/>
  <c r="C56" i="23"/>
  <c r="C54" i="23"/>
  <c r="C50" i="23" s="1"/>
  <c r="C47" i="23"/>
  <c r="C41" i="23"/>
  <c r="C18" i="23"/>
  <c r="C55" i="22"/>
  <c r="C53" i="22"/>
  <c r="C46" i="22"/>
  <c r="C40" i="22"/>
  <c r="C30" i="22" s="1"/>
  <c r="C18" i="22"/>
  <c r="C7" i="22"/>
  <c r="C51" i="21"/>
  <c r="C49" i="21"/>
  <c r="C42" i="21"/>
  <c r="C36" i="21"/>
  <c r="C28" i="21"/>
  <c r="C17" i="21"/>
  <c r="C7" i="21"/>
  <c r="C53" i="20"/>
  <c r="C51" i="20"/>
  <c r="C44" i="20"/>
  <c r="C38" i="20"/>
  <c r="C17" i="20"/>
  <c r="C55" i="19"/>
  <c r="C53" i="19"/>
  <c r="C46" i="19"/>
  <c r="C40" i="19"/>
  <c r="C33" i="19"/>
  <c r="C28" i="19" s="1"/>
  <c r="C7" i="19"/>
  <c r="C55" i="18"/>
  <c r="C53" i="18"/>
  <c r="C46" i="18"/>
  <c r="C28" i="18" s="1"/>
  <c r="C40" i="18"/>
  <c r="C54" i="17"/>
  <c r="C52" i="17"/>
  <c r="C48" i="17" s="1"/>
  <c r="C45" i="17"/>
  <c r="C39" i="17"/>
  <c r="C30" i="17"/>
  <c r="C7" i="17"/>
  <c r="C52" i="16"/>
  <c r="C50" i="16"/>
  <c r="C46" i="16" s="1"/>
  <c r="C43" i="16"/>
  <c r="C37" i="16"/>
  <c r="C28" i="16"/>
  <c r="C52" i="15"/>
  <c r="C50" i="15"/>
  <c r="C43" i="15"/>
  <c r="C37" i="15"/>
  <c r="C7" i="15"/>
  <c r="C55" i="14"/>
  <c r="C53" i="14"/>
  <c r="C49" i="14" s="1"/>
  <c r="C46" i="14"/>
  <c r="C40" i="14"/>
  <c r="C22" i="14"/>
  <c r="C19" i="14" s="1"/>
  <c r="C10" i="14"/>
  <c r="C7" i="14" s="1"/>
  <c r="C51" i="13"/>
  <c r="C49" i="13"/>
  <c r="C42" i="13"/>
  <c r="C36" i="13"/>
  <c r="C17" i="13"/>
  <c r="C7" i="13"/>
  <c r="C54" i="12"/>
  <c r="C48" i="12" s="1"/>
  <c r="C52" i="12"/>
  <c r="C45" i="12"/>
  <c r="C39" i="12"/>
  <c r="C18" i="12"/>
  <c r="N7" i="1"/>
  <c r="N18" i="1" s="1"/>
  <c r="O7" i="1"/>
  <c r="N10" i="1"/>
  <c r="O10" i="1"/>
  <c r="O18" i="1"/>
  <c r="N19" i="1"/>
  <c r="O19" i="1"/>
  <c r="N22" i="1"/>
  <c r="O22" i="1"/>
  <c r="N31" i="1"/>
  <c r="N32" i="1"/>
  <c r="O32" i="1"/>
  <c r="O31" i="1" s="1"/>
  <c r="O76" i="1" s="1"/>
  <c r="N38" i="1"/>
  <c r="O38" i="1"/>
  <c r="N45" i="1"/>
  <c r="O45" i="1"/>
  <c r="N51" i="1"/>
  <c r="O51" i="1"/>
  <c r="N54" i="1"/>
  <c r="O54" i="1"/>
  <c r="N58" i="1"/>
  <c r="O58" i="1"/>
  <c r="N60" i="1"/>
  <c r="O60" i="1"/>
  <c r="N76" i="1"/>
  <c r="C53" i="11"/>
  <c r="C51" i="11"/>
  <c r="C44" i="11"/>
  <c r="C38" i="11"/>
  <c r="C17" i="11"/>
  <c r="C56" i="10"/>
  <c r="C54" i="10"/>
  <c r="C47" i="10"/>
  <c r="C41" i="10"/>
  <c r="C30" i="10"/>
  <c r="C18" i="10"/>
  <c r="C54" i="9"/>
  <c r="C52" i="9"/>
  <c r="C45" i="9"/>
  <c r="C39" i="9"/>
  <c r="C18" i="9"/>
  <c r="C54" i="8"/>
  <c r="C52" i="8"/>
  <c r="C45" i="8"/>
  <c r="C39" i="8"/>
  <c r="C30" i="8"/>
  <c r="C7" i="8"/>
  <c r="J10" i="1"/>
  <c r="J7" i="1" s="1"/>
  <c r="J18" i="1" s="1"/>
  <c r="K10" i="1"/>
  <c r="K7" i="1" s="1"/>
  <c r="K18" i="1" s="1"/>
  <c r="J19" i="1"/>
  <c r="K19" i="1"/>
  <c r="J22" i="1"/>
  <c r="K22" i="1"/>
  <c r="J38" i="1"/>
  <c r="J32" i="1" s="1"/>
  <c r="J31" i="1" s="1"/>
  <c r="K38" i="1"/>
  <c r="K32" i="1" s="1"/>
  <c r="K31" i="1" s="1"/>
  <c r="K76" i="1" s="1"/>
  <c r="J45" i="1"/>
  <c r="K45" i="1"/>
  <c r="J51" i="1"/>
  <c r="K51" i="1"/>
  <c r="J58" i="1"/>
  <c r="J54" i="1" s="1"/>
  <c r="K58" i="1"/>
  <c r="K54" i="1" s="1"/>
  <c r="J60" i="1"/>
  <c r="K60" i="1"/>
  <c r="C51" i="7"/>
  <c r="C45" i="7" s="1"/>
  <c r="C49" i="7"/>
  <c r="C42" i="7"/>
  <c r="C36" i="7"/>
  <c r="C28" i="7"/>
  <c r="C27" i="7" s="1"/>
  <c r="C17" i="7"/>
  <c r="C54" i="6"/>
  <c r="C52" i="6"/>
  <c r="C45" i="6"/>
  <c r="C39" i="6"/>
  <c r="C7" i="6"/>
  <c r="C54" i="5"/>
  <c r="C52" i="5"/>
  <c r="C45" i="5"/>
  <c r="C39" i="5"/>
  <c r="C7" i="5"/>
  <c r="C54" i="4"/>
  <c r="C48" i="4" s="1"/>
  <c r="C52" i="4"/>
  <c r="C45" i="4"/>
  <c r="C39" i="4"/>
  <c r="C30" i="4"/>
  <c r="C18" i="4"/>
  <c r="C7" i="4"/>
  <c r="C54" i="3"/>
  <c r="C48" i="3" s="1"/>
  <c r="C52" i="3"/>
  <c r="C45" i="3"/>
  <c r="C39" i="3"/>
  <c r="C18" i="3"/>
  <c r="C7" i="3"/>
  <c r="C21" i="2"/>
  <c r="C18" i="2" s="1"/>
  <c r="C10" i="2"/>
  <c r="C7" i="2" s="1"/>
  <c r="C54" i="2"/>
  <c r="C48" i="2" s="1"/>
  <c r="C52" i="2"/>
  <c r="C45" i="2"/>
  <c r="C39" i="2"/>
  <c r="C30" i="1"/>
  <c r="C24" i="1"/>
  <c r="C23" i="1"/>
  <c r="C17" i="1"/>
  <c r="C12" i="1"/>
  <c r="C11" i="1"/>
  <c r="D45" i="1"/>
  <c r="E45" i="1"/>
  <c r="F45" i="1"/>
  <c r="G45" i="1"/>
  <c r="H45" i="1"/>
  <c r="I45" i="1"/>
  <c r="L45" i="1"/>
  <c r="M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D58" i="1"/>
  <c r="E58" i="1"/>
  <c r="F58" i="1"/>
  <c r="G58" i="1"/>
  <c r="H58" i="1"/>
  <c r="I58" i="1"/>
  <c r="L58" i="1"/>
  <c r="M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C17" i="9" l="1"/>
  <c r="C30" i="9"/>
  <c r="C48" i="9"/>
  <c r="C48" i="8"/>
  <c r="C29" i="8" s="1"/>
  <c r="C70" i="8" s="1"/>
  <c r="C16" i="7"/>
  <c r="C67" i="7"/>
  <c r="C48" i="6"/>
  <c r="C29" i="6" s="1"/>
  <c r="C70" i="6" s="1"/>
  <c r="C17" i="5"/>
  <c r="C30" i="5"/>
  <c r="C48" i="5"/>
  <c r="C17" i="4"/>
  <c r="C30" i="3"/>
  <c r="C29" i="3" s="1"/>
  <c r="C70" i="3" s="1"/>
  <c r="C30" i="27"/>
  <c r="C49" i="27"/>
  <c r="C50" i="10"/>
  <c r="C29" i="10" s="1"/>
  <c r="C72" i="10" s="1"/>
  <c r="C47" i="11"/>
  <c r="C28" i="11"/>
  <c r="C27" i="11" s="1"/>
  <c r="C69" i="11" s="1"/>
  <c r="C30" i="12"/>
  <c r="C29" i="12" s="1"/>
  <c r="C70" i="12" s="1"/>
  <c r="C45" i="13"/>
  <c r="C27" i="13" s="1"/>
  <c r="C67" i="13" s="1"/>
  <c r="C27" i="16"/>
  <c r="C68" i="16" s="1"/>
  <c r="C46" i="15"/>
  <c r="C28" i="15"/>
  <c r="C27" i="15" s="1"/>
  <c r="C68" i="15" s="1"/>
  <c r="C32" i="14"/>
  <c r="C31" i="14" s="1"/>
  <c r="C71" i="14" s="1"/>
  <c r="C29" i="17"/>
  <c r="C70" i="17" s="1"/>
  <c r="C28" i="20"/>
  <c r="C47" i="20"/>
  <c r="C49" i="19"/>
  <c r="C27" i="19" s="1"/>
  <c r="C71" i="19" s="1"/>
  <c r="C49" i="18"/>
  <c r="C27" i="18" s="1"/>
  <c r="C71" i="18" s="1"/>
  <c r="C49" i="22"/>
  <c r="C29" i="22" s="1"/>
  <c r="C71" i="22" s="1"/>
  <c r="C16" i="21"/>
  <c r="C45" i="21"/>
  <c r="C27" i="21" s="1"/>
  <c r="C67" i="21" s="1"/>
  <c r="C30" i="23"/>
  <c r="C29" i="23" s="1"/>
  <c r="C72" i="23" s="1"/>
  <c r="C46" i="31"/>
  <c r="C27" i="31" s="1"/>
  <c r="C68" i="31" s="1"/>
  <c r="C46" i="30"/>
  <c r="C29" i="30"/>
  <c r="C68" i="30" s="1"/>
  <c r="C29" i="29"/>
  <c r="C70" i="29" s="1"/>
  <c r="C28" i="28"/>
  <c r="C46" i="28"/>
  <c r="C47" i="26"/>
  <c r="C29" i="26"/>
  <c r="C69" i="26" s="1"/>
  <c r="C44" i="25"/>
  <c r="C27" i="25" s="1"/>
  <c r="C66" i="25" s="1"/>
  <c r="C16" i="31"/>
  <c r="C17" i="30"/>
  <c r="C17" i="29"/>
  <c r="C16" i="28"/>
  <c r="C17" i="27"/>
  <c r="C16" i="25"/>
  <c r="C69" i="24"/>
  <c r="C17" i="24"/>
  <c r="C17" i="23"/>
  <c r="C17" i="22"/>
  <c r="C16" i="20"/>
  <c r="C16" i="19"/>
  <c r="C16" i="18"/>
  <c r="C17" i="17"/>
  <c r="C16" i="16"/>
  <c r="C16" i="15"/>
  <c r="C18" i="14"/>
  <c r="C16" i="13"/>
  <c r="C17" i="12"/>
  <c r="C16" i="11"/>
  <c r="C17" i="10"/>
  <c r="C17" i="8"/>
  <c r="J76" i="1"/>
  <c r="C17" i="6"/>
  <c r="C70" i="4"/>
  <c r="C29" i="4"/>
  <c r="C17" i="3"/>
  <c r="C30" i="2"/>
  <c r="C29" i="2" s="1"/>
  <c r="C70" i="2" s="1"/>
  <c r="C17" i="2"/>
  <c r="D22" i="1"/>
  <c r="E22" i="1"/>
  <c r="F22" i="1"/>
  <c r="G22" i="1"/>
  <c r="H22" i="1"/>
  <c r="I22" i="1"/>
  <c r="L22" i="1"/>
  <c r="M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C29" i="9" l="1"/>
  <c r="C70" i="9" s="1"/>
  <c r="C29" i="5"/>
  <c r="C70" i="5" s="1"/>
  <c r="C29" i="27"/>
  <c r="C71" i="27" s="1"/>
  <c r="C27" i="20"/>
  <c r="C69" i="20" s="1"/>
  <c r="C27" i="28"/>
  <c r="C68" i="28" s="1"/>
  <c r="C77" i="1"/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AG60" i="1"/>
  <c r="AG54" i="1" s="1"/>
  <c r="AF60" i="1"/>
  <c r="AF54" i="1" s="1"/>
  <c r="AE60" i="1"/>
  <c r="AE54" i="1" s="1"/>
  <c r="AD60" i="1"/>
  <c r="AD54" i="1" s="1"/>
  <c r="AC60" i="1"/>
  <c r="AC54" i="1" s="1"/>
  <c r="AB60" i="1"/>
  <c r="AB54" i="1" s="1"/>
  <c r="AA60" i="1"/>
  <c r="AA54" i="1" s="1"/>
  <c r="Z60" i="1"/>
  <c r="Z54" i="1" s="1"/>
  <c r="Y60" i="1"/>
  <c r="Y54" i="1" s="1"/>
  <c r="X60" i="1"/>
  <c r="X54" i="1" s="1"/>
  <c r="W60" i="1"/>
  <c r="W54" i="1" s="1"/>
  <c r="V60" i="1"/>
  <c r="V54" i="1" s="1"/>
  <c r="U60" i="1"/>
  <c r="U54" i="1" s="1"/>
  <c r="T60" i="1"/>
  <c r="T54" i="1" s="1"/>
  <c r="S60" i="1"/>
  <c r="R60" i="1"/>
  <c r="R54" i="1" s="1"/>
  <c r="Q60" i="1"/>
  <c r="Q54" i="1" s="1"/>
  <c r="P60" i="1"/>
  <c r="P54" i="1" s="1"/>
  <c r="M60" i="1"/>
  <c r="M54" i="1" s="1"/>
  <c r="L60" i="1"/>
  <c r="L54" i="1" s="1"/>
  <c r="I60" i="1"/>
  <c r="I54" i="1" s="1"/>
  <c r="H60" i="1"/>
  <c r="H54" i="1" s="1"/>
  <c r="G60" i="1"/>
  <c r="G54" i="1" s="1"/>
  <c r="F60" i="1"/>
  <c r="F54" i="1" s="1"/>
  <c r="E60" i="1"/>
  <c r="E54" i="1" s="1"/>
  <c r="D60" i="1"/>
  <c r="D54" i="1" s="1"/>
  <c r="C59" i="1"/>
  <c r="C58" i="1" s="1"/>
  <c r="C57" i="1"/>
  <c r="C56" i="1"/>
  <c r="C55" i="1"/>
  <c r="C53" i="1"/>
  <c r="C52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M51" i="1"/>
  <c r="L51" i="1"/>
  <c r="I51" i="1"/>
  <c r="H51" i="1"/>
  <c r="G51" i="1"/>
  <c r="F51" i="1"/>
  <c r="E51" i="1"/>
  <c r="D51" i="1"/>
  <c r="C50" i="1"/>
  <c r="C49" i="1"/>
  <c r="C48" i="1"/>
  <c r="C47" i="1"/>
  <c r="C46" i="1"/>
  <c r="C44" i="1"/>
  <c r="C43" i="1"/>
  <c r="C42" i="1"/>
  <c r="C41" i="1"/>
  <c r="C40" i="1"/>
  <c r="C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M38" i="1"/>
  <c r="L38" i="1"/>
  <c r="I38" i="1"/>
  <c r="H38" i="1"/>
  <c r="G38" i="1"/>
  <c r="F38" i="1"/>
  <c r="E38" i="1"/>
  <c r="D38" i="1"/>
  <c r="C37" i="1"/>
  <c r="C36" i="1"/>
  <c r="C35" i="1"/>
  <c r="C34" i="1"/>
  <c r="C33" i="1"/>
  <c r="C29" i="1"/>
  <c r="C28" i="1"/>
  <c r="C27" i="1"/>
  <c r="C26" i="1"/>
  <c r="C25" i="1"/>
  <c r="AC19" i="1"/>
  <c r="AA19" i="1"/>
  <c r="X19" i="1"/>
  <c r="U19" i="1"/>
  <c r="P19" i="1"/>
  <c r="M19" i="1"/>
  <c r="H19" i="1"/>
  <c r="E19" i="1"/>
  <c r="C21" i="1"/>
  <c r="C20" i="1"/>
  <c r="AG19" i="1"/>
  <c r="AF19" i="1"/>
  <c r="AE19" i="1"/>
  <c r="AD19" i="1"/>
  <c r="AB19" i="1"/>
  <c r="Z19" i="1"/>
  <c r="Y19" i="1"/>
  <c r="W19" i="1"/>
  <c r="V19" i="1"/>
  <c r="T19" i="1"/>
  <c r="S19" i="1"/>
  <c r="R19" i="1"/>
  <c r="Q19" i="1"/>
  <c r="L19" i="1"/>
  <c r="I19" i="1"/>
  <c r="G19" i="1"/>
  <c r="F19" i="1"/>
  <c r="D19" i="1"/>
  <c r="C16" i="1"/>
  <c r="C15" i="1"/>
  <c r="C14" i="1"/>
  <c r="C13" i="1"/>
  <c r="AG10" i="1"/>
  <c r="AG7" i="1" s="1"/>
  <c r="AF10" i="1"/>
  <c r="AF7" i="1" s="1"/>
  <c r="AE10" i="1"/>
  <c r="AE7" i="1" s="1"/>
  <c r="AD10" i="1"/>
  <c r="AD7" i="1" s="1"/>
  <c r="AC10" i="1"/>
  <c r="AC7" i="1" s="1"/>
  <c r="AB10" i="1"/>
  <c r="AB7" i="1" s="1"/>
  <c r="AA10" i="1"/>
  <c r="AA7" i="1" s="1"/>
  <c r="Z10" i="1"/>
  <c r="Z7" i="1" s="1"/>
  <c r="Y10" i="1"/>
  <c r="Y7" i="1" s="1"/>
  <c r="X10" i="1"/>
  <c r="X7" i="1" s="1"/>
  <c r="W10" i="1"/>
  <c r="W7" i="1" s="1"/>
  <c r="V10" i="1"/>
  <c r="V7" i="1" s="1"/>
  <c r="U10" i="1"/>
  <c r="U7" i="1" s="1"/>
  <c r="T10" i="1"/>
  <c r="T7" i="1" s="1"/>
  <c r="S10" i="1"/>
  <c r="S7" i="1" s="1"/>
  <c r="R10" i="1"/>
  <c r="R7" i="1" s="1"/>
  <c r="Q10" i="1"/>
  <c r="Q7" i="1" s="1"/>
  <c r="M10" i="1"/>
  <c r="M7" i="1" s="1"/>
  <c r="L10" i="1"/>
  <c r="L7" i="1" s="1"/>
  <c r="I10" i="1"/>
  <c r="I7" i="1" s="1"/>
  <c r="H10" i="1"/>
  <c r="H7" i="1" s="1"/>
  <c r="G10" i="1"/>
  <c r="G7" i="1" s="1"/>
  <c r="F10" i="1"/>
  <c r="F7" i="1" s="1"/>
  <c r="E10" i="1"/>
  <c r="E7" i="1" s="1"/>
  <c r="D10" i="1"/>
  <c r="D7" i="1" s="1"/>
  <c r="C9" i="1"/>
  <c r="C8" i="1"/>
  <c r="C6" i="1"/>
  <c r="AC18" i="1" l="1"/>
  <c r="P32" i="1"/>
  <c r="P31" i="1" s="1"/>
  <c r="P76" i="1" s="1"/>
  <c r="AF32" i="1"/>
  <c r="AF31" i="1" s="1"/>
  <c r="AF76" i="1" s="1"/>
  <c r="C45" i="1"/>
  <c r="E32" i="1"/>
  <c r="E31" i="1" s="1"/>
  <c r="E76" i="1" s="1"/>
  <c r="AC32" i="1"/>
  <c r="AC31" i="1" s="1"/>
  <c r="AC76" i="1" s="1"/>
  <c r="C60" i="1"/>
  <c r="C54" i="1" s="1"/>
  <c r="S54" i="1"/>
  <c r="H32" i="1"/>
  <c r="C10" i="1"/>
  <c r="C7" i="1" s="1"/>
  <c r="F32" i="1"/>
  <c r="F31" i="1" s="1"/>
  <c r="F76" i="1" s="1"/>
  <c r="I32" i="1"/>
  <c r="Y32" i="1"/>
  <c r="Y31" i="1" s="1"/>
  <c r="Y76" i="1" s="1"/>
  <c r="AG32" i="1"/>
  <c r="C51" i="1"/>
  <c r="X32" i="1"/>
  <c r="S32" i="1"/>
  <c r="Q32" i="1"/>
  <c r="M32" i="1"/>
  <c r="Z32" i="1"/>
  <c r="U32" i="1"/>
  <c r="L32" i="1"/>
  <c r="AD32" i="1"/>
  <c r="AB32" i="1"/>
  <c r="AA32" i="1"/>
  <c r="V32" i="1"/>
  <c r="T32" i="1"/>
  <c r="R32" i="1"/>
  <c r="D32" i="1"/>
  <c r="C38" i="1"/>
  <c r="G32" i="1"/>
  <c r="W32" i="1"/>
  <c r="AE32" i="1"/>
  <c r="M18" i="1"/>
  <c r="AD18" i="1"/>
  <c r="C22" i="1"/>
  <c r="C19" i="1" s="1"/>
  <c r="AE18" i="1"/>
  <c r="W18" i="1"/>
  <c r="H18" i="1"/>
  <c r="R18" i="1"/>
  <c r="AG18" i="1"/>
  <c r="Z18" i="1"/>
  <c r="V18" i="1"/>
  <c r="U18" i="1"/>
  <c r="L18" i="1"/>
  <c r="E18" i="1"/>
  <c r="D18" i="1"/>
  <c r="AF18" i="1"/>
  <c r="AB18" i="1"/>
  <c r="Y18" i="1"/>
  <c r="X18" i="1"/>
  <c r="T18" i="1"/>
  <c r="S18" i="1"/>
  <c r="Q18" i="1"/>
  <c r="I18" i="1"/>
  <c r="G18" i="1"/>
  <c r="F18" i="1"/>
  <c r="AA18" i="1"/>
  <c r="P10" i="1"/>
  <c r="P7" i="1" s="1"/>
  <c r="P18" i="1" s="1"/>
  <c r="S31" i="1" l="1"/>
  <c r="S76" i="1" s="1"/>
  <c r="T31" i="1"/>
  <c r="T76" i="1" s="1"/>
  <c r="V31" i="1"/>
  <c r="V76" i="1" s="1"/>
  <c r="Z31" i="1"/>
  <c r="Z76" i="1" s="1"/>
  <c r="AG31" i="1"/>
  <c r="AG76" i="1" s="1"/>
  <c r="W31" i="1"/>
  <c r="W76" i="1" s="1"/>
  <c r="AB31" i="1"/>
  <c r="AB76" i="1" s="1"/>
  <c r="Q31" i="1"/>
  <c r="Q76" i="1" s="1"/>
  <c r="I31" i="1"/>
  <c r="I76" i="1" s="1"/>
  <c r="AE31" i="1"/>
  <c r="AE76" i="1" s="1"/>
  <c r="M31" i="1"/>
  <c r="M76" i="1" s="1"/>
  <c r="AD31" i="1"/>
  <c r="AD76" i="1" s="1"/>
  <c r="U31" i="1"/>
  <c r="U76" i="1" s="1"/>
  <c r="H31" i="1"/>
  <c r="H76" i="1" s="1"/>
  <c r="X31" i="1"/>
  <c r="X76" i="1" s="1"/>
  <c r="G31" i="1"/>
  <c r="G76" i="1" s="1"/>
  <c r="AA31" i="1"/>
  <c r="AA76" i="1" s="1"/>
  <c r="R31" i="1"/>
  <c r="R76" i="1" s="1"/>
  <c r="L31" i="1"/>
  <c r="L76" i="1" s="1"/>
  <c r="D31" i="1"/>
  <c r="D76" i="1" s="1"/>
  <c r="C18" i="1"/>
  <c r="C32" i="1"/>
  <c r="C31" i="1" l="1"/>
  <c r="C76" i="1" s="1"/>
</calcChain>
</file>

<file path=xl/sharedStrings.xml><?xml version="1.0" encoding="utf-8"?>
<sst xmlns="http://schemas.openxmlformats.org/spreadsheetml/2006/main" count="2281" uniqueCount="97">
  <si>
    <t>Восточный д.1</t>
  </si>
  <si>
    <t>Восточный  д.1Б</t>
  </si>
  <si>
    <t>Восточный  д.2</t>
  </si>
  <si>
    <t>Солнечный  д.1а</t>
  </si>
  <si>
    <t>Солнечный  д.10</t>
  </si>
  <si>
    <t>Солнечный  д.11</t>
  </si>
  <si>
    <t>Солнечный  д.12</t>
  </si>
  <si>
    <t>Солнечный  д.13</t>
  </si>
  <si>
    <t>Солнечный  д.14</t>
  </si>
  <si>
    <t>Солнечный  д.15</t>
  </si>
  <si>
    <t>Солнечный  д.16</t>
  </si>
  <si>
    <t>Солнечный  д.17</t>
  </si>
  <si>
    <t>Солнечный  д.3</t>
  </si>
  <si>
    <t>Солнечный  д.5</t>
  </si>
  <si>
    <t>Солнечный  д.5а</t>
  </si>
  <si>
    <t>Солнечный  д.6</t>
  </si>
  <si>
    <t>Солнечный  д.6а</t>
  </si>
  <si>
    <t>Солнечный  д.6 б</t>
  </si>
  <si>
    <t>Солнечный  д.7</t>
  </si>
  <si>
    <t>Солнечный  д.7 а</t>
  </si>
  <si>
    <t>Солнечный  д.8</t>
  </si>
  <si>
    <t>Солнечный  д.8 а</t>
  </si>
  <si>
    <t>Солнечный  д.9</t>
  </si>
  <si>
    <t>Солнечный  д.9 а</t>
  </si>
  <si>
    <t>№п/п</t>
  </si>
  <si>
    <t>Наименование статей</t>
  </si>
  <si>
    <t>Сумма,т. Руб.</t>
  </si>
  <si>
    <t>площадь, м2</t>
  </si>
  <si>
    <t>ДОХОДЫ  по оплате</t>
  </si>
  <si>
    <t>Плата за содержание и ремонт жилищного фонда</t>
  </si>
  <si>
    <t>Электроэнергия (ОДН электроэнергия, ХВС,ГВС,ВО)</t>
  </si>
  <si>
    <t>Прочие доходы</t>
  </si>
  <si>
    <t>Техническое обслуживание  нежилых помещений</t>
  </si>
  <si>
    <t xml:space="preserve">Размещение оборудования </t>
  </si>
  <si>
    <t>Размещение ан. Фид. Уст. ТЕЛЕ 2(Т2 мобайл), размещение сот. связи ВЫМПЕЛКОМ</t>
  </si>
  <si>
    <t>Вознаграждение 4% по приему платежей по лифтам</t>
  </si>
  <si>
    <t>Доходы по доставке ЕПД</t>
  </si>
  <si>
    <t>За размещение рекл. щитов  "АРТ Информ"</t>
  </si>
  <si>
    <t>Платные услуги</t>
  </si>
  <si>
    <t xml:space="preserve">% оплаты </t>
  </si>
  <si>
    <t>ДОХОДЫ  по начислению</t>
  </si>
  <si>
    <t>РАСХОДЫ, всего по начислению</t>
  </si>
  <si>
    <t>Прямые расходы</t>
  </si>
  <si>
    <t>Обслуживание лифтов</t>
  </si>
  <si>
    <t>Обслуживание домофонов</t>
  </si>
  <si>
    <t>ФОТ рабочих</t>
  </si>
  <si>
    <t>Страховые взносы</t>
  </si>
  <si>
    <t>Материалы на содержание жилищного фонда и благоустройство придомовой территории</t>
  </si>
  <si>
    <t xml:space="preserve">Текущий ремонт </t>
  </si>
  <si>
    <t>Ремонт межпанельных швов</t>
  </si>
  <si>
    <t>Ремонт кровли</t>
  </si>
  <si>
    <t>Ремонт подъездов</t>
  </si>
  <si>
    <t>Замена дверных блоков(метал)для мусорокамер, входные</t>
  </si>
  <si>
    <t>Ремонт входных групп</t>
  </si>
  <si>
    <t>Услуги сторонних организаций(Услуги СЭС,услуги транспорта, талоны на мусор, ) на производственные нужды</t>
  </si>
  <si>
    <t>Транспортные расходы (сторонний)</t>
  </si>
  <si>
    <t>Ремонт приборов учета т/э</t>
  </si>
  <si>
    <t>Гос. Поверка тепловых счетчиков</t>
  </si>
  <si>
    <t>Дизинсекция</t>
  </si>
  <si>
    <t>Вывоз и захоронение ТОО</t>
  </si>
  <si>
    <t>Прочие прямые расходы</t>
  </si>
  <si>
    <t>Охрана труда</t>
  </si>
  <si>
    <t>Оплата бол. Листов за счет раб-ля</t>
  </si>
  <si>
    <t>Общеэксплуатационные расходы</t>
  </si>
  <si>
    <t>Услуги МУП РАЦ</t>
  </si>
  <si>
    <t>Фот Р С и С</t>
  </si>
  <si>
    <t>Расходы на содержание офиса</t>
  </si>
  <si>
    <t>Коммунальные услуги</t>
  </si>
  <si>
    <t>Прочие общеэксплуатационные расходы</t>
  </si>
  <si>
    <t>Компенсация транспорта</t>
  </si>
  <si>
    <t>Програмное обеспечение</t>
  </si>
  <si>
    <t>Размещение информационных материалов в СМИ</t>
  </si>
  <si>
    <t>Материалы ( канцтовары), заправка, ремонт картриджей</t>
  </si>
  <si>
    <t>Услуги почты</t>
  </si>
  <si>
    <t>Услуги банка</t>
  </si>
  <si>
    <t>Услуги  связи</t>
  </si>
  <si>
    <t>Юр. нотариальные услуги, гос. пошлины</t>
  </si>
  <si>
    <t>Сопровождение сайта</t>
  </si>
  <si>
    <t>Интернет</t>
  </si>
  <si>
    <t>Командировочные расходы</t>
  </si>
  <si>
    <t>Непредвиденные расходы</t>
  </si>
  <si>
    <t>Расчет по негативному воздействию на окружающую среду</t>
  </si>
  <si>
    <t>Налог  УСН</t>
  </si>
  <si>
    <t>Долг жильцов по оплате за техническое обслуживание на 01.01.2022г.</t>
  </si>
  <si>
    <t>Долг  по оплате за содержание и ремонт жилищного фонда  на  01.01.2023г.</t>
  </si>
  <si>
    <t>Уборка территории прилегающей к зданию</t>
  </si>
  <si>
    <t>Ремонт инженерных систем( сантехники и электрики)</t>
  </si>
  <si>
    <t>Восточный д.1 а</t>
  </si>
  <si>
    <t xml:space="preserve">Восточный  д.2 а </t>
  </si>
  <si>
    <t>ИТОГО за     2022 г.</t>
  </si>
  <si>
    <t xml:space="preserve">Восточный  д 3 </t>
  </si>
  <si>
    <t xml:space="preserve">Восточный  д 3 а </t>
  </si>
  <si>
    <t>Солнечный     д. 1</t>
  </si>
  <si>
    <t xml:space="preserve">Восточный    д 6 </t>
  </si>
  <si>
    <t>Калькуляция  фактических  затрат за     2022г. по начислению</t>
  </si>
  <si>
    <r>
      <t xml:space="preserve">Финансовый результат                        </t>
    </r>
    <r>
      <rPr>
        <b/>
        <sz val="8"/>
        <rFont val="Arial"/>
        <family val="2"/>
        <charset val="204"/>
      </rPr>
      <t>(дох. по нач. - расх. по нач.)</t>
    </r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</si>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</sst>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р_.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b/>
      <sz val="16"/>
      <name val="Times New Roman"/>
      <family val="1"/>
      <charset val="204"/>
    </font>
    <font>
      <b/>
      <u/>
      <sz val="12"/>
      <name val="Times New Roman Cyr"/>
      <family val="1"/>
      <charset val="204"/>
    </font>
    <font>
      <b/>
      <sz val="14"/>
      <name val="Arial"/>
      <family val="2"/>
      <charset val="204"/>
    </font>
    <font>
      <b/>
      <sz val="14"/>
      <name val="Times New Roman Cyr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u/>
      <sz val="16"/>
      <name val="Times New Roman Cyr"/>
      <family val="1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/>
    <xf numFmtId="2" fontId="1" fillId="2" borderId="0" xfId="0" applyNumberFormat="1" applyFont="1" applyFill="1" applyAlignment="1">
      <alignment horizontal="center" wrapText="1"/>
    </xf>
    <xf numFmtId="0" fontId="1" fillId="2" borderId="0" xfId="0" applyFont="1" applyFill="1"/>
    <xf numFmtId="0" fontId="3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9" fillId="2" borderId="0" xfId="0" applyFont="1" applyFill="1"/>
    <xf numFmtId="2" fontId="1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0" xfId="0" applyNumberFormat="1" applyFont="1" applyFill="1" applyBorder="1"/>
    <xf numFmtId="2" fontId="1" fillId="2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vertical="center" wrapText="1"/>
    </xf>
    <xf numFmtId="2" fontId="3" fillId="2" borderId="0" xfId="0" applyNumberFormat="1" applyFont="1" applyFill="1"/>
    <xf numFmtId="2" fontId="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164" fontId="3" fillId="2" borderId="0" xfId="0" applyNumberFormat="1" applyFont="1" applyFill="1" applyBorder="1" applyAlignment="1">
      <alignment horizontal="center"/>
    </xf>
    <xf numFmtId="2" fontId="1" fillId="2" borderId="3" xfId="0" applyNumberFormat="1" applyFont="1" applyFill="1" applyBorder="1"/>
    <xf numFmtId="165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9"/>
  <sheetViews>
    <sheetView workbookViewId="0">
      <pane xSplit="1" topLeftCell="B1" activePane="topRight" state="frozen"/>
      <selection pane="topRight" activeCell="AK6" sqref="AK6"/>
    </sheetView>
  </sheetViews>
  <sheetFormatPr defaultRowHeight="15.75" x14ac:dyDescent="0.25"/>
  <cols>
    <col min="1" max="1" width="6.85546875" style="1" customWidth="1"/>
    <col min="2" max="2" width="47.5703125" style="3" customWidth="1"/>
    <col min="3" max="3" width="17.7109375" style="5" customWidth="1"/>
    <col min="4" max="4" width="15.42578125" style="3" customWidth="1"/>
    <col min="5" max="5" width="13.5703125" style="3" customWidth="1"/>
    <col min="6" max="6" width="13.85546875" style="3" customWidth="1"/>
    <col min="7" max="7" width="14.42578125" style="3" customWidth="1"/>
    <col min="8" max="8" width="12.5703125" style="3" customWidth="1"/>
    <col min="9" max="9" width="14.28515625" style="3" customWidth="1"/>
    <col min="10" max="10" width="14.140625" style="3" customWidth="1"/>
    <col min="11" max="11" width="14.42578125" style="3" customWidth="1"/>
    <col min="12" max="12" width="15.85546875" style="3" customWidth="1"/>
    <col min="13" max="13" width="13.28515625" style="3" customWidth="1"/>
    <col min="14" max="14" width="13.85546875" style="3" customWidth="1"/>
    <col min="15" max="15" width="14.140625" style="3" customWidth="1"/>
    <col min="16" max="16" width="13.140625" style="3" customWidth="1"/>
    <col min="17" max="18" width="13.28515625" style="3" customWidth="1"/>
    <col min="19" max="19" width="14.28515625" style="3" customWidth="1"/>
    <col min="20" max="20" width="13.28515625" style="3" customWidth="1"/>
    <col min="21" max="21" width="13.7109375" style="3" customWidth="1"/>
    <col min="22" max="22" width="13.42578125" style="3" customWidth="1"/>
    <col min="23" max="23" width="15.28515625" style="3" customWidth="1"/>
    <col min="24" max="24" width="13" style="3" customWidth="1"/>
    <col min="25" max="26" width="14.42578125" style="3" customWidth="1"/>
    <col min="27" max="27" width="13.5703125" style="3" customWidth="1"/>
    <col min="28" max="28" width="14.140625" style="3" customWidth="1"/>
    <col min="29" max="29" width="14" style="3" customWidth="1"/>
    <col min="30" max="30" width="14.7109375" style="3" customWidth="1"/>
    <col min="31" max="31" width="15" style="3" customWidth="1"/>
    <col min="32" max="32" width="14.85546875" style="3" customWidth="1"/>
    <col min="33" max="33" width="14" style="3" customWidth="1"/>
    <col min="34" max="41" width="9.140625" style="6"/>
    <col min="42" max="195" width="9.140625" style="3"/>
    <col min="196" max="196" width="10.85546875" style="3" customWidth="1"/>
    <col min="197" max="197" width="35.7109375" style="3" customWidth="1"/>
    <col min="198" max="199" width="0" style="3" hidden="1" customWidth="1"/>
    <col min="200" max="200" width="21.28515625" style="3" customWidth="1"/>
    <col min="201" max="201" width="13.42578125" style="3" customWidth="1"/>
    <col min="202" max="203" width="0" style="3" hidden="1" customWidth="1"/>
    <col min="204" max="204" width="10.42578125" style="3" customWidth="1"/>
    <col min="205" max="206" width="0" style="3" hidden="1" customWidth="1"/>
    <col min="207" max="207" width="12.42578125" style="3" customWidth="1"/>
    <col min="208" max="209" width="0" style="3" hidden="1" customWidth="1"/>
    <col min="210" max="210" width="10.42578125" style="3" customWidth="1"/>
    <col min="211" max="212" width="0" style="3" hidden="1" customWidth="1"/>
    <col min="213" max="213" width="11.140625" style="3" customWidth="1"/>
    <col min="214" max="215" width="0" style="3" hidden="1" customWidth="1"/>
    <col min="216" max="216" width="10.42578125" style="3" customWidth="1"/>
    <col min="217" max="218" width="0" style="3" hidden="1" customWidth="1"/>
    <col min="219" max="219" width="9.5703125" style="3" customWidth="1"/>
    <col min="220" max="221" width="0" style="3" hidden="1" customWidth="1"/>
    <col min="222" max="222" width="10.28515625" style="3" customWidth="1"/>
    <col min="223" max="224" width="0" style="3" hidden="1" customWidth="1"/>
    <col min="225" max="225" width="10.85546875" style="3" customWidth="1"/>
    <col min="226" max="227" width="0" style="3" hidden="1" customWidth="1"/>
    <col min="228" max="228" width="12.28515625" style="3" customWidth="1"/>
    <col min="229" max="230" width="0" style="3" hidden="1" customWidth="1"/>
    <col min="231" max="231" width="11.85546875" style="3" customWidth="1"/>
    <col min="232" max="233" width="0" style="3" hidden="1" customWidth="1"/>
    <col min="234" max="234" width="10.5703125" style="3" customWidth="1"/>
    <col min="235" max="236" width="0" style="3" hidden="1" customWidth="1"/>
    <col min="237" max="237" width="10.140625" style="3" customWidth="1"/>
    <col min="238" max="239" width="0" style="3" hidden="1" customWidth="1"/>
    <col min="240" max="240" width="10.140625" style="3" customWidth="1"/>
    <col min="241" max="242" width="0" style="3" hidden="1" customWidth="1"/>
    <col min="243" max="243" width="10.42578125" style="3" customWidth="1"/>
    <col min="244" max="245" width="0" style="3" hidden="1" customWidth="1"/>
    <col min="246" max="246" width="9.7109375" style="3" customWidth="1"/>
    <col min="247" max="248" width="0" style="3" hidden="1" customWidth="1"/>
    <col min="249" max="249" width="10" style="3" customWidth="1"/>
    <col min="250" max="251" width="0" style="3" hidden="1" customWidth="1"/>
    <col min="252" max="252" width="12.7109375" style="3" customWidth="1"/>
    <col min="253" max="254" width="0" style="3" hidden="1" customWidth="1"/>
    <col min="255" max="255" width="12.5703125" style="3" customWidth="1"/>
    <col min="256" max="257" width="0" style="3" hidden="1" customWidth="1"/>
    <col min="258" max="258" width="10.42578125" style="3" customWidth="1"/>
    <col min="259" max="260" width="0" style="3" hidden="1" customWidth="1"/>
    <col min="261" max="261" width="9.5703125" style="3" customWidth="1"/>
    <col min="262" max="263" width="0" style="3" hidden="1" customWidth="1"/>
    <col min="264" max="264" width="10.28515625" style="3" customWidth="1"/>
    <col min="265" max="266" width="0" style="3" hidden="1" customWidth="1"/>
    <col min="267" max="267" width="11" style="3" customWidth="1"/>
    <col min="268" max="269" width="0" style="3" hidden="1" customWidth="1"/>
    <col min="270" max="270" width="12.28515625" style="3" customWidth="1"/>
    <col min="271" max="272" width="0" style="3" hidden="1" customWidth="1"/>
    <col min="273" max="273" width="11.85546875" style="3" customWidth="1"/>
    <col min="274" max="275" width="0" style="3" hidden="1" customWidth="1"/>
    <col min="276" max="276" width="11" style="3" customWidth="1"/>
    <col min="277" max="278" width="0" style="3" hidden="1" customWidth="1"/>
    <col min="279" max="279" width="12.140625" style="3" customWidth="1"/>
    <col min="280" max="281" width="0" style="3" hidden="1" customWidth="1"/>
    <col min="282" max="282" width="11.28515625" style="3" customWidth="1"/>
    <col min="283" max="284" width="0" style="3" hidden="1" customWidth="1"/>
    <col min="285" max="285" width="11.28515625" style="3" customWidth="1"/>
    <col min="286" max="287" width="0" style="3" hidden="1" customWidth="1"/>
    <col min="288" max="288" width="10.5703125" style="3" customWidth="1"/>
    <col min="289" max="289" width="0" style="3" hidden="1" customWidth="1"/>
    <col min="290" max="451" width="9.140625" style="3"/>
    <col min="452" max="452" width="10.85546875" style="3" customWidth="1"/>
    <col min="453" max="453" width="35.7109375" style="3" customWidth="1"/>
    <col min="454" max="455" width="0" style="3" hidden="1" customWidth="1"/>
    <col min="456" max="456" width="21.28515625" style="3" customWidth="1"/>
    <col min="457" max="457" width="13.42578125" style="3" customWidth="1"/>
    <col min="458" max="459" width="0" style="3" hidden="1" customWidth="1"/>
    <col min="460" max="460" width="10.42578125" style="3" customWidth="1"/>
    <col min="461" max="462" width="0" style="3" hidden="1" customWidth="1"/>
    <col min="463" max="463" width="12.42578125" style="3" customWidth="1"/>
    <col min="464" max="465" width="0" style="3" hidden="1" customWidth="1"/>
    <col min="466" max="466" width="10.42578125" style="3" customWidth="1"/>
    <col min="467" max="468" width="0" style="3" hidden="1" customWidth="1"/>
    <col min="469" max="469" width="11.140625" style="3" customWidth="1"/>
    <col min="470" max="471" width="0" style="3" hidden="1" customWidth="1"/>
    <col min="472" max="472" width="10.42578125" style="3" customWidth="1"/>
    <col min="473" max="474" width="0" style="3" hidden="1" customWidth="1"/>
    <col min="475" max="475" width="9.5703125" style="3" customWidth="1"/>
    <col min="476" max="477" width="0" style="3" hidden="1" customWidth="1"/>
    <col min="478" max="478" width="10.28515625" style="3" customWidth="1"/>
    <col min="479" max="480" width="0" style="3" hidden="1" customWidth="1"/>
    <col min="481" max="481" width="10.85546875" style="3" customWidth="1"/>
    <col min="482" max="483" width="0" style="3" hidden="1" customWidth="1"/>
    <col min="484" max="484" width="12.28515625" style="3" customWidth="1"/>
    <col min="485" max="486" width="0" style="3" hidden="1" customWidth="1"/>
    <col min="487" max="487" width="11.85546875" style="3" customWidth="1"/>
    <col min="488" max="489" width="0" style="3" hidden="1" customWidth="1"/>
    <col min="490" max="490" width="10.5703125" style="3" customWidth="1"/>
    <col min="491" max="492" width="0" style="3" hidden="1" customWidth="1"/>
    <col min="493" max="493" width="10.140625" style="3" customWidth="1"/>
    <col min="494" max="495" width="0" style="3" hidden="1" customWidth="1"/>
    <col min="496" max="496" width="10.140625" style="3" customWidth="1"/>
    <col min="497" max="498" width="0" style="3" hidden="1" customWidth="1"/>
    <col min="499" max="499" width="10.42578125" style="3" customWidth="1"/>
    <col min="500" max="501" width="0" style="3" hidden="1" customWidth="1"/>
    <col min="502" max="502" width="9.7109375" style="3" customWidth="1"/>
    <col min="503" max="504" width="0" style="3" hidden="1" customWidth="1"/>
    <col min="505" max="505" width="10" style="3" customWidth="1"/>
    <col min="506" max="507" width="0" style="3" hidden="1" customWidth="1"/>
    <col min="508" max="508" width="12.7109375" style="3" customWidth="1"/>
    <col min="509" max="510" width="0" style="3" hidden="1" customWidth="1"/>
    <col min="511" max="511" width="12.5703125" style="3" customWidth="1"/>
    <col min="512" max="513" width="0" style="3" hidden="1" customWidth="1"/>
    <col min="514" max="514" width="10.42578125" style="3" customWidth="1"/>
    <col min="515" max="516" width="0" style="3" hidden="1" customWidth="1"/>
    <col min="517" max="517" width="9.5703125" style="3" customWidth="1"/>
    <col min="518" max="519" width="0" style="3" hidden="1" customWidth="1"/>
    <col min="520" max="520" width="10.28515625" style="3" customWidth="1"/>
    <col min="521" max="522" width="0" style="3" hidden="1" customWidth="1"/>
    <col min="523" max="523" width="11" style="3" customWidth="1"/>
    <col min="524" max="525" width="0" style="3" hidden="1" customWidth="1"/>
    <col min="526" max="526" width="12.28515625" style="3" customWidth="1"/>
    <col min="527" max="528" width="0" style="3" hidden="1" customWidth="1"/>
    <col min="529" max="529" width="11.85546875" style="3" customWidth="1"/>
    <col min="530" max="531" width="0" style="3" hidden="1" customWidth="1"/>
    <col min="532" max="532" width="11" style="3" customWidth="1"/>
    <col min="533" max="534" width="0" style="3" hidden="1" customWidth="1"/>
    <col min="535" max="535" width="12.140625" style="3" customWidth="1"/>
    <col min="536" max="537" width="0" style="3" hidden="1" customWidth="1"/>
    <col min="538" max="538" width="11.28515625" style="3" customWidth="1"/>
    <col min="539" max="540" width="0" style="3" hidden="1" customWidth="1"/>
    <col min="541" max="541" width="11.28515625" style="3" customWidth="1"/>
    <col min="542" max="543" width="0" style="3" hidden="1" customWidth="1"/>
    <col min="544" max="544" width="10.5703125" style="3" customWidth="1"/>
    <col min="545" max="545" width="0" style="3" hidden="1" customWidth="1"/>
    <col min="546" max="707" width="9.140625" style="3"/>
    <col min="708" max="708" width="10.85546875" style="3" customWidth="1"/>
    <col min="709" max="709" width="35.7109375" style="3" customWidth="1"/>
    <col min="710" max="711" width="0" style="3" hidden="1" customWidth="1"/>
    <col min="712" max="712" width="21.28515625" style="3" customWidth="1"/>
    <col min="713" max="713" width="13.42578125" style="3" customWidth="1"/>
    <col min="714" max="715" width="0" style="3" hidden="1" customWidth="1"/>
    <col min="716" max="716" width="10.42578125" style="3" customWidth="1"/>
    <col min="717" max="718" width="0" style="3" hidden="1" customWidth="1"/>
    <col min="719" max="719" width="12.42578125" style="3" customWidth="1"/>
    <col min="720" max="721" width="0" style="3" hidden="1" customWidth="1"/>
    <col min="722" max="722" width="10.42578125" style="3" customWidth="1"/>
    <col min="723" max="724" width="0" style="3" hidden="1" customWidth="1"/>
    <col min="725" max="725" width="11.140625" style="3" customWidth="1"/>
    <col min="726" max="727" width="0" style="3" hidden="1" customWidth="1"/>
    <col min="728" max="728" width="10.42578125" style="3" customWidth="1"/>
    <col min="729" max="730" width="0" style="3" hidden="1" customWidth="1"/>
    <col min="731" max="731" width="9.5703125" style="3" customWidth="1"/>
    <col min="732" max="733" width="0" style="3" hidden="1" customWidth="1"/>
    <col min="734" max="734" width="10.28515625" style="3" customWidth="1"/>
    <col min="735" max="736" width="0" style="3" hidden="1" customWidth="1"/>
    <col min="737" max="737" width="10.85546875" style="3" customWidth="1"/>
    <col min="738" max="739" width="0" style="3" hidden="1" customWidth="1"/>
    <col min="740" max="740" width="12.28515625" style="3" customWidth="1"/>
    <col min="741" max="742" width="0" style="3" hidden="1" customWidth="1"/>
    <col min="743" max="743" width="11.85546875" style="3" customWidth="1"/>
    <col min="744" max="745" width="0" style="3" hidden="1" customWidth="1"/>
    <col min="746" max="746" width="10.5703125" style="3" customWidth="1"/>
    <col min="747" max="748" width="0" style="3" hidden="1" customWidth="1"/>
    <col min="749" max="749" width="10.140625" style="3" customWidth="1"/>
    <col min="750" max="751" width="0" style="3" hidden="1" customWidth="1"/>
    <col min="752" max="752" width="10.140625" style="3" customWidth="1"/>
    <col min="753" max="754" width="0" style="3" hidden="1" customWidth="1"/>
    <col min="755" max="755" width="10.42578125" style="3" customWidth="1"/>
    <col min="756" max="757" width="0" style="3" hidden="1" customWidth="1"/>
    <col min="758" max="758" width="9.7109375" style="3" customWidth="1"/>
    <col min="759" max="760" width="0" style="3" hidden="1" customWidth="1"/>
    <col min="761" max="761" width="10" style="3" customWidth="1"/>
    <col min="762" max="763" width="0" style="3" hidden="1" customWidth="1"/>
    <col min="764" max="764" width="12.7109375" style="3" customWidth="1"/>
    <col min="765" max="766" width="0" style="3" hidden="1" customWidth="1"/>
    <col min="767" max="767" width="12.5703125" style="3" customWidth="1"/>
    <col min="768" max="769" width="0" style="3" hidden="1" customWidth="1"/>
    <col min="770" max="770" width="10.42578125" style="3" customWidth="1"/>
    <col min="771" max="772" width="0" style="3" hidden="1" customWidth="1"/>
    <col min="773" max="773" width="9.5703125" style="3" customWidth="1"/>
    <col min="774" max="775" width="0" style="3" hidden="1" customWidth="1"/>
    <col min="776" max="776" width="10.28515625" style="3" customWidth="1"/>
    <col min="777" max="778" width="0" style="3" hidden="1" customWidth="1"/>
    <col min="779" max="779" width="11" style="3" customWidth="1"/>
    <col min="780" max="781" width="0" style="3" hidden="1" customWidth="1"/>
    <col min="782" max="782" width="12.28515625" style="3" customWidth="1"/>
    <col min="783" max="784" width="0" style="3" hidden="1" customWidth="1"/>
    <col min="785" max="785" width="11.85546875" style="3" customWidth="1"/>
    <col min="786" max="787" width="0" style="3" hidden="1" customWidth="1"/>
    <col min="788" max="788" width="11" style="3" customWidth="1"/>
    <col min="789" max="790" width="0" style="3" hidden="1" customWidth="1"/>
    <col min="791" max="791" width="12.140625" style="3" customWidth="1"/>
    <col min="792" max="793" width="0" style="3" hidden="1" customWidth="1"/>
    <col min="794" max="794" width="11.28515625" style="3" customWidth="1"/>
    <col min="795" max="796" width="0" style="3" hidden="1" customWidth="1"/>
    <col min="797" max="797" width="11.28515625" style="3" customWidth="1"/>
    <col min="798" max="799" width="0" style="3" hidden="1" customWidth="1"/>
    <col min="800" max="800" width="10.5703125" style="3" customWidth="1"/>
    <col min="801" max="801" width="0" style="3" hidden="1" customWidth="1"/>
    <col min="802" max="963" width="9.140625" style="3"/>
    <col min="964" max="964" width="10.85546875" style="3" customWidth="1"/>
    <col min="965" max="965" width="35.7109375" style="3" customWidth="1"/>
    <col min="966" max="967" width="0" style="3" hidden="1" customWidth="1"/>
    <col min="968" max="968" width="21.28515625" style="3" customWidth="1"/>
    <col min="969" max="969" width="13.42578125" style="3" customWidth="1"/>
    <col min="970" max="971" width="0" style="3" hidden="1" customWidth="1"/>
    <col min="972" max="972" width="10.42578125" style="3" customWidth="1"/>
    <col min="973" max="974" width="0" style="3" hidden="1" customWidth="1"/>
    <col min="975" max="975" width="12.42578125" style="3" customWidth="1"/>
    <col min="976" max="977" width="0" style="3" hidden="1" customWidth="1"/>
    <col min="978" max="978" width="10.42578125" style="3" customWidth="1"/>
    <col min="979" max="980" width="0" style="3" hidden="1" customWidth="1"/>
    <col min="981" max="981" width="11.140625" style="3" customWidth="1"/>
    <col min="982" max="983" width="0" style="3" hidden="1" customWidth="1"/>
    <col min="984" max="984" width="10.42578125" style="3" customWidth="1"/>
    <col min="985" max="986" width="0" style="3" hidden="1" customWidth="1"/>
    <col min="987" max="987" width="9.5703125" style="3" customWidth="1"/>
    <col min="988" max="989" width="0" style="3" hidden="1" customWidth="1"/>
    <col min="990" max="990" width="10.28515625" style="3" customWidth="1"/>
    <col min="991" max="992" width="0" style="3" hidden="1" customWidth="1"/>
    <col min="993" max="993" width="10.85546875" style="3" customWidth="1"/>
    <col min="994" max="995" width="0" style="3" hidden="1" customWidth="1"/>
    <col min="996" max="996" width="12.28515625" style="3" customWidth="1"/>
    <col min="997" max="998" width="0" style="3" hidden="1" customWidth="1"/>
    <col min="999" max="999" width="11.85546875" style="3" customWidth="1"/>
    <col min="1000" max="1001" width="0" style="3" hidden="1" customWidth="1"/>
    <col min="1002" max="1002" width="10.5703125" style="3" customWidth="1"/>
    <col min="1003" max="1004" width="0" style="3" hidden="1" customWidth="1"/>
    <col min="1005" max="1005" width="10.140625" style="3" customWidth="1"/>
    <col min="1006" max="1007" width="0" style="3" hidden="1" customWidth="1"/>
    <col min="1008" max="1008" width="10.140625" style="3" customWidth="1"/>
    <col min="1009" max="1010" width="0" style="3" hidden="1" customWidth="1"/>
    <col min="1011" max="1011" width="10.42578125" style="3" customWidth="1"/>
    <col min="1012" max="1013" width="0" style="3" hidden="1" customWidth="1"/>
    <col min="1014" max="1014" width="9.7109375" style="3" customWidth="1"/>
    <col min="1015" max="1016" width="0" style="3" hidden="1" customWidth="1"/>
    <col min="1017" max="1017" width="10" style="3" customWidth="1"/>
    <col min="1018" max="1019" width="0" style="3" hidden="1" customWidth="1"/>
    <col min="1020" max="1020" width="12.7109375" style="3" customWidth="1"/>
    <col min="1021" max="1022" width="0" style="3" hidden="1" customWidth="1"/>
    <col min="1023" max="1023" width="12.5703125" style="3" customWidth="1"/>
    <col min="1024" max="1025" width="0" style="3" hidden="1" customWidth="1"/>
    <col min="1026" max="1026" width="10.42578125" style="3" customWidth="1"/>
    <col min="1027" max="1028" width="0" style="3" hidden="1" customWidth="1"/>
    <col min="1029" max="1029" width="9.5703125" style="3" customWidth="1"/>
    <col min="1030" max="1031" width="0" style="3" hidden="1" customWidth="1"/>
    <col min="1032" max="1032" width="10.28515625" style="3" customWidth="1"/>
    <col min="1033" max="1034" width="0" style="3" hidden="1" customWidth="1"/>
    <col min="1035" max="1035" width="11" style="3" customWidth="1"/>
    <col min="1036" max="1037" width="0" style="3" hidden="1" customWidth="1"/>
    <col min="1038" max="1038" width="12.28515625" style="3" customWidth="1"/>
    <col min="1039" max="1040" width="0" style="3" hidden="1" customWidth="1"/>
    <col min="1041" max="1041" width="11.85546875" style="3" customWidth="1"/>
    <col min="1042" max="1043" width="0" style="3" hidden="1" customWidth="1"/>
    <col min="1044" max="1044" width="11" style="3" customWidth="1"/>
    <col min="1045" max="1046" width="0" style="3" hidden="1" customWidth="1"/>
    <col min="1047" max="1047" width="12.140625" style="3" customWidth="1"/>
    <col min="1048" max="1049" width="0" style="3" hidden="1" customWidth="1"/>
    <col min="1050" max="1050" width="11.28515625" style="3" customWidth="1"/>
    <col min="1051" max="1052" width="0" style="3" hidden="1" customWidth="1"/>
    <col min="1053" max="1053" width="11.28515625" style="3" customWidth="1"/>
    <col min="1054" max="1055" width="0" style="3" hidden="1" customWidth="1"/>
    <col min="1056" max="1056" width="10.5703125" style="3" customWidth="1"/>
    <col min="1057" max="1057" width="0" style="3" hidden="1" customWidth="1"/>
    <col min="1058" max="1219" width="9.140625" style="3"/>
    <col min="1220" max="1220" width="10.85546875" style="3" customWidth="1"/>
    <col min="1221" max="1221" width="35.7109375" style="3" customWidth="1"/>
    <col min="1222" max="1223" width="0" style="3" hidden="1" customWidth="1"/>
    <col min="1224" max="1224" width="21.28515625" style="3" customWidth="1"/>
    <col min="1225" max="1225" width="13.42578125" style="3" customWidth="1"/>
    <col min="1226" max="1227" width="0" style="3" hidden="1" customWidth="1"/>
    <col min="1228" max="1228" width="10.42578125" style="3" customWidth="1"/>
    <col min="1229" max="1230" width="0" style="3" hidden="1" customWidth="1"/>
    <col min="1231" max="1231" width="12.42578125" style="3" customWidth="1"/>
    <col min="1232" max="1233" width="0" style="3" hidden="1" customWidth="1"/>
    <col min="1234" max="1234" width="10.42578125" style="3" customWidth="1"/>
    <col min="1235" max="1236" width="0" style="3" hidden="1" customWidth="1"/>
    <col min="1237" max="1237" width="11.140625" style="3" customWidth="1"/>
    <col min="1238" max="1239" width="0" style="3" hidden="1" customWidth="1"/>
    <col min="1240" max="1240" width="10.42578125" style="3" customWidth="1"/>
    <col min="1241" max="1242" width="0" style="3" hidden="1" customWidth="1"/>
    <col min="1243" max="1243" width="9.5703125" style="3" customWidth="1"/>
    <col min="1244" max="1245" width="0" style="3" hidden="1" customWidth="1"/>
    <col min="1246" max="1246" width="10.28515625" style="3" customWidth="1"/>
    <col min="1247" max="1248" width="0" style="3" hidden="1" customWidth="1"/>
    <col min="1249" max="1249" width="10.85546875" style="3" customWidth="1"/>
    <col min="1250" max="1251" width="0" style="3" hidden="1" customWidth="1"/>
    <col min="1252" max="1252" width="12.28515625" style="3" customWidth="1"/>
    <col min="1253" max="1254" width="0" style="3" hidden="1" customWidth="1"/>
    <col min="1255" max="1255" width="11.85546875" style="3" customWidth="1"/>
    <col min="1256" max="1257" width="0" style="3" hidden="1" customWidth="1"/>
    <col min="1258" max="1258" width="10.5703125" style="3" customWidth="1"/>
    <col min="1259" max="1260" width="0" style="3" hidden="1" customWidth="1"/>
    <col min="1261" max="1261" width="10.140625" style="3" customWidth="1"/>
    <col min="1262" max="1263" width="0" style="3" hidden="1" customWidth="1"/>
    <col min="1264" max="1264" width="10.140625" style="3" customWidth="1"/>
    <col min="1265" max="1266" width="0" style="3" hidden="1" customWidth="1"/>
    <col min="1267" max="1267" width="10.42578125" style="3" customWidth="1"/>
    <col min="1268" max="1269" width="0" style="3" hidden="1" customWidth="1"/>
    <col min="1270" max="1270" width="9.7109375" style="3" customWidth="1"/>
    <col min="1271" max="1272" width="0" style="3" hidden="1" customWidth="1"/>
    <col min="1273" max="1273" width="10" style="3" customWidth="1"/>
    <col min="1274" max="1275" width="0" style="3" hidden="1" customWidth="1"/>
    <col min="1276" max="1276" width="12.7109375" style="3" customWidth="1"/>
    <col min="1277" max="1278" width="0" style="3" hidden="1" customWidth="1"/>
    <col min="1279" max="1279" width="12.5703125" style="3" customWidth="1"/>
    <col min="1280" max="1281" width="0" style="3" hidden="1" customWidth="1"/>
    <col min="1282" max="1282" width="10.42578125" style="3" customWidth="1"/>
    <col min="1283" max="1284" width="0" style="3" hidden="1" customWidth="1"/>
    <col min="1285" max="1285" width="9.5703125" style="3" customWidth="1"/>
    <col min="1286" max="1287" width="0" style="3" hidden="1" customWidth="1"/>
    <col min="1288" max="1288" width="10.28515625" style="3" customWidth="1"/>
    <col min="1289" max="1290" width="0" style="3" hidden="1" customWidth="1"/>
    <col min="1291" max="1291" width="11" style="3" customWidth="1"/>
    <col min="1292" max="1293" width="0" style="3" hidden="1" customWidth="1"/>
    <col min="1294" max="1294" width="12.28515625" style="3" customWidth="1"/>
    <col min="1295" max="1296" width="0" style="3" hidden="1" customWidth="1"/>
    <col min="1297" max="1297" width="11.85546875" style="3" customWidth="1"/>
    <col min="1298" max="1299" width="0" style="3" hidden="1" customWidth="1"/>
    <col min="1300" max="1300" width="11" style="3" customWidth="1"/>
    <col min="1301" max="1302" width="0" style="3" hidden="1" customWidth="1"/>
    <col min="1303" max="1303" width="12.140625" style="3" customWidth="1"/>
    <col min="1304" max="1305" width="0" style="3" hidden="1" customWidth="1"/>
    <col min="1306" max="1306" width="11.28515625" style="3" customWidth="1"/>
    <col min="1307" max="1308" width="0" style="3" hidden="1" customWidth="1"/>
    <col min="1309" max="1309" width="11.28515625" style="3" customWidth="1"/>
    <col min="1310" max="1311" width="0" style="3" hidden="1" customWidth="1"/>
    <col min="1312" max="1312" width="10.5703125" style="3" customWidth="1"/>
    <col min="1313" max="1313" width="0" style="3" hidden="1" customWidth="1"/>
    <col min="1314" max="1475" width="9.140625" style="3"/>
    <col min="1476" max="1476" width="10.85546875" style="3" customWidth="1"/>
    <col min="1477" max="1477" width="35.7109375" style="3" customWidth="1"/>
    <col min="1478" max="1479" width="0" style="3" hidden="1" customWidth="1"/>
    <col min="1480" max="1480" width="21.28515625" style="3" customWidth="1"/>
    <col min="1481" max="1481" width="13.42578125" style="3" customWidth="1"/>
    <col min="1482" max="1483" width="0" style="3" hidden="1" customWidth="1"/>
    <col min="1484" max="1484" width="10.42578125" style="3" customWidth="1"/>
    <col min="1485" max="1486" width="0" style="3" hidden="1" customWidth="1"/>
    <col min="1487" max="1487" width="12.42578125" style="3" customWidth="1"/>
    <col min="1488" max="1489" width="0" style="3" hidden="1" customWidth="1"/>
    <col min="1490" max="1490" width="10.42578125" style="3" customWidth="1"/>
    <col min="1491" max="1492" width="0" style="3" hidden="1" customWidth="1"/>
    <col min="1493" max="1493" width="11.140625" style="3" customWidth="1"/>
    <col min="1494" max="1495" width="0" style="3" hidden="1" customWidth="1"/>
    <col min="1496" max="1496" width="10.42578125" style="3" customWidth="1"/>
    <col min="1497" max="1498" width="0" style="3" hidden="1" customWidth="1"/>
    <col min="1499" max="1499" width="9.5703125" style="3" customWidth="1"/>
    <col min="1500" max="1501" width="0" style="3" hidden="1" customWidth="1"/>
    <col min="1502" max="1502" width="10.28515625" style="3" customWidth="1"/>
    <col min="1503" max="1504" width="0" style="3" hidden="1" customWidth="1"/>
    <col min="1505" max="1505" width="10.85546875" style="3" customWidth="1"/>
    <col min="1506" max="1507" width="0" style="3" hidden="1" customWidth="1"/>
    <col min="1508" max="1508" width="12.28515625" style="3" customWidth="1"/>
    <col min="1509" max="1510" width="0" style="3" hidden="1" customWidth="1"/>
    <col min="1511" max="1511" width="11.85546875" style="3" customWidth="1"/>
    <col min="1512" max="1513" width="0" style="3" hidden="1" customWidth="1"/>
    <col min="1514" max="1514" width="10.5703125" style="3" customWidth="1"/>
    <col min="1515" max="1516" width="0" style="3" hidden="1" customWidth="1"/>
    <col min="1517" max="1517" width="10.140625" style="3" customWidth="1"/>
    <col min="1518" max="1519" width="0" style="3" hidden="1" customWidth="1"/>
    <col min="1520" max="1520" width="10.140625" style="3" customWidth="1"/>
    <col min="1521" max="1522" width="0" style="3" hidden="1" customWidth="1"/>
    <col min="1523" max="1523" width="10.42578125" style="3" customWidth="1"/>
    <col min="1524" max="1525" width="0" style="3" hidden="1" customWidth="1"/>
    <col min="1526" max="1526" width="9.7109375" style="3" customWidth="1"/>
    <col min="1527" max="1528" width="0" style="3" hidden="1" customWidth="1"/>
    <col min="1529" max="1529" width="10" style="3" customWidth="1"/>
    <col min="1530" max="1531" width="0" style="3" hidden="1" customWidth="1"/>
    <col min="1532" max="1532" width="12.7109375" style="3" customWidth="1"/>
    <col min="1533" max="1534" width="0" style="3" hidden="1" customWidth="1"/>
    <col min="1535" max="1535" width="12.5703125" style="3" customWidth="1"/>
    <col min="1536" max="1537" width="0" style="3" hidden="1" customWidth="1"/>
    <col min="1538" max="1538" width="10.42578125" style="3" customWidth="1"/>
    <col min="1539" max="1540" width="0" style="3" hidden="1" customWidth="1"/>
    <col min="1541" max="1541" width="9.5703125" style="3" customWidth="1"/>
    <col min="1542" max="1543" width="0" style="3" hidden="1" customWidth="1"/>
    <col min="1544" max="1544" width="10.28515625" style="3" customWidth="1"/>
    <col min="1545" max="1546" width="0" style="3" hidden="1" customWidth="1"/>
    <col min="1547" max="1547" width="11" style="3" customWidth="1"/>
    <col min="1548" max="1549" width="0" style="3" hidden="1" customWidth="1"/>
    <col min="1550" max="1550" width="12.28515625" style="3" customWidth="1"/>
    <col min="1551" max="1552" width="0" style="3" hidden="1" customWidth="1"/>
    <col min="1553" max="1553" width="11.85546875" style="3" customWidth="1"/>
    <col min="1554" max="1555" width="0" style="3" hidden="1" customWidth="1"/>
    <col min="1556" max="1556" width="11" style="3" customWidth="1"/>
    <col min="1557" max="1558" width="0" style="3" hidden="1" customWidth="1"/>
    <col min="1559" max="1559" width="12.140625" style="3" customWidth="1"/>
    <col min="1560" max="1561" width="0" style="3" hidden="1" customWidth="1"/>
    <col min="1562" max="1562" width="11.28515625" style="3" customWidth="1"/>
    <col min="1563" max="1564" width="0" style="3" hidden="1" customWidth="1"/>
    <col min="1565" max="1565" width="11.28515625" style="3" customWidth="1"/>
    <col min="1566" max="1567" width="0" style="3" hidden="1" customWidth="1"/>
    <col min="1568" max="1568" width="10.5703125" style="3" customWidth="1"/>
    <col min="1569" max="1569" width="0" style="3" hidden="1" customWidth="1"/>
    <col min="1570" max="1731" width="9.140625" style="3"/>
    <col min="1732" max="1732" width="10.85546875" style="3" customWidth="1"/>
    <col min="1733" max="1733" width="35.7109375" style="3" customWidth="1"/>
    <col min="1734" max="1735" width="0" style="3" hidden="1" customWidth="1"/>
    <col min="1736" max="1736" width="21.28515625" style="3" customWidth="1"/>
    <col min="1737" max="1737" width="13.42578125" style="3" customWidth="1"/>
    <col min="1738" max="1739" width="0" style="3" hidden="1" customWidth="1"/>
    <col min="1740" max="1740" width="10.42578125" style="3" customWidth="1"/>
    <col min="1741" max="1742" width="0" style="3" hidden="1" customWidth="1"/>
    <col min="1743" max="1743" width="12.42578125" style="3" customWidth="1"/>
    <col min="1744" max="1745" width="0" style="3" hidden="1" customWidth="1"/>
    <col min="1746" max="1746" width="10.42578125" style="3" customWidth="1"/>
    <col min="1747" max="1748" width="0" style="3" hidden="1" customWidth="1"/>
    <col min="1749" max="1749" width="11.140625" style="3" customWidth="1"/>
    <col min="1750" max="1751" width="0" style="3" hidden="1" customWidth="1"/>
    <col min="1752" max="1752" width="10.42578125" style="3" customWidth="1"/>
    <col min="1753" max="1754" width="0" style="3" hidden="1" customWidth="1"/>
    <col min="1755" max="1755" width="9.5703125" style="3" customWidth="1"/>
    <col min="1756" max="1757" width="0" style="3" hidden="1" customWidth="1"/>
    <col min="1758" max="1758" width="10.28515625" style="3" customWidth="1"/>
    <col min="1759" max="1760" width="0" style="3" hidden="1" customWidth="1"/>
    <col min="1761" max="1761" width="10.85546875" style="3" customWidth="1"/>
    <col min="1762" max="1763" width="0" style="3" hidden="1" customWidth="1"/>
    <col min="1764" max="1764" width="12.28515625" style="3" customWidth="1"/>
    <col min="1765" max="1766" width="0" style="3" hidden="1" customWidth="1"/>
    <col min="1767" max="1767" width="11.85546875" style="3" customWidth="1"/>
    <col min="1768" max="1769" width="0" style="3" hidden="1" customWidth="1"/>
    <col min="1770" max="1770" width="10.5703125" style="3" customWidth="1"/>
    <col min="1771" max="1772" width="0" style="3" hidden="1" customWidth="1"/>
    <col min="1773" max="1773" width="10.140625" style="3" customWidth="1"/>
    <col min="1774" max="1775" width="0" style="3" hidden="1" customWidth="1"/>
    <col min="1776" max="1776" width="10.140625" style="3" customWidth="1"/>
    <col min="1777" max="1778" width="0" style="3" hidden="1" customWidth="1"/>
    <col min="1779" max="1779" width="10.42578125" style="3" customWidth="1"/>
    <col min="1780" max="1781" width="0" style="3" hidden="1" customWidth="1"/>
    <col min="1782" max="1782" width="9.7109375" style="3" customWidth="1"/>
    <col min="1783" max="1784" width="0" style="3" hidden="1" customWidth="1"/>
    <col min="1785" max="1785" width="10" style="3" customWidth="1"/>
    <col min="1786" max="1787" width="0" style="3" hidden="1" customWidth="1"/>
    <col min="1788" max="1788" width="12.7109375" style="3" customWidth="1"/>
    <col min="1789" max="1790" width="0" style="3" hidden="1" customWidth="1"/>
    <col min="1791" max="1791" width="12.5703125" style="3" customWidth="1"/>
    <col min="1792" max="1793" width="0" style="3" hidden="1" customWidth="1"/>
    <col min="1794" max="1794" width="10.42578125" style="3" customWidth="1"/>
    <col min="1795" max="1796" width="0" style="3" hidden="1" customWidth="1"/>
    <col min="1797" max="1797" width="9.5703125" style="3" customWidth="1"/>
    <col min="1798" max="1799" width="0" style="3" hidden="1" customWidth="1"/>
    <col min="1800" max="1800" width="10.28515625" style="3" customWidth="1"/>
    <col min="1801" max="1802" width="0" style="3" hidden="1" customWidth="1"/>
    <col min="1803" max="1803" width="11" style="3" customWidth="1"/>
    <col min="1804" max="1805" width="0" style="3" hidden="1" customWidth="1"/>
    <col min="1806" max="1806" width="12.28515625" style="3" customWidth="1"/>
    <col min="1807" max="1808" width="0" style="3" hidden="1" customWidth="1"/>
    <col min="1809" max="1809" width="11.85546875" style="3" customWidth="1"/>
    <col min="1810" max="1811" width="0" style="3" hidden="1" customWidth="1"/>
    <col min="1812" max="1812" width="11" style="3" customWidth="1"/>
    <col min="1813" max="1814" width="0" style="3" hidden="1" customWidth="1"/>
    <col min="1815" max="1815" width="12.140625" style="3" customWidth="1"/>
    <col min="1816" max="1817" width="0" style="3" hidden="1" customWidth="1"/>
    <col min="1818" max="1818" width="11.28515625" style="3" customWidth="1"/>
    <col min="1819" max="1820" width="0" style="3" hidden="1" customWidth="1"/>
    <col min="1821" max="1821" width="11.28515625" style="3" customWidth="1"/>
    <col min="1822" max="1823" width="0" style="3" hidden="1" customWidth="1"/>
    <col min="1824" max="1824" width="10.5703125" style="3" customWidth="1"/>
    <col min="1825" max="1825" width="0" style="3" hidden="1" customWidth="1"/>
    <col min="1826" max="1987" width="9.140625" style="3"/>
    <col min="1988" max="1988" width="10.85546875" style="3" customWidth="1"/>
    <col min="1989" max="1989" width="35.7109375" style="3" customWidth="1"/>
    <col min="1990" max="1991" width="0" style="3" hidden="1" customWidth="1"/>
    <col min="1992" max="1992" width="21.28515625" style="3" customWidth="1"/>
    <col min="1993" max="1993" width="13.42578125" style="3" customWidth="1"/>
    <col min="1994" max="1995" width="0" style="3" hidden="1" customWidth="1"/>
    <col min="1996" max="1996" width="10.42578125" style="3" customWidth="1"/>
    <col min="1997" max="1998" width="0" style="3" hidden="1" customWidth="1"/>
    <col min="1999" max="1999" width="12.42578125" style="3" customWidth="1"/>
    <col min="2000" max="2001" width="0" style="3" hidden="1" customWidth="1"/>
    <col min="2002" max="2002" width="10.42578125" style="3" customWidth="1"/>
    <col min="2003" max="2004" width="0" style="3" hidden="1" customWidth="1"/>
    <col min="2005" max="2005" width="11.140625" style="3" customWidth="1"/>
    <col min="2006" max="2007" width="0" style="3" hidden="1" customWidth="1"/>
    <col min="2008" max="2008" width="10.42578125" style="3" customWidth="1"/>
    <col min="2009" max="2010" width="0" style="3" hidden="1" customWidth="1"/>
    <col min="2011" max="2011" width="9.5703125" style="3" customWidth="1"/>
    <col min="2012" max="2013" width="0" style="3" hidden="1" customWidth="1"/>
    <col min="2014" max="2014" width="10.28515625" style="3" customWidth="1"/>
    <col min="2015" max="2016" width="0" style="3" hidden="1" customWidth="1"/>
    <col min="2017" max="2017" width="10.85546875" style="3" customWidth="1"/>
    <col min="2018" max="2019" width="0" style="3" hidden="1" customWidth="1"/>
    <col min="2020" max="2020" width="12.28515625" style="3" customWidth="1"/>
    <col min="2021" max="2022" width="0" style="3" hidden="1" customWidth="1"/>
    <col min="2023" max="2023" width="11.85546875" style="3" customWidth="1"/>
    <col min="2024" max="2025" width="0" style="3" hidden="1" customWidth="1"/>
    <col min="2026" max="2026" width="10.5703125" style="3" customWidth="1"/>
    <col min="2027" max="2028" width="0" style="3" hidden="1" customWidth="1"/>
    <col min="2029" max="2029" width="10.140625" style="3" customWidth="1"/>
    <col min="2030" max="2031" width="0" style="3" hidden="1" customWidth="1"/>
    <col min="2032" max="2032" width="10.140625" style="3" customWidth="1"/>
    <col min="2033" max="2034" width="0" style="3" hidden="1" customWidth="1"/>
    <col min="2035" max="2035" width="10.42578125" style="3" customWidth="1"/>
    <col min="2036" max="2037" width="0" style="3" hidden="1" customWidth="1"/>
    <col min="2038" max="2038" width="9.7109375" style="3" customWidth="1"/>
    <col min="2039" max="2040" width="0" style="3" hidden="1" customWidth="1"/>
    <col min="2041" max="2041" width="10" style="3" customWidth="1"/>
    <col min="2042" max="2043" width="0" style="3" hidden="1" customWidth="1"/>
    <col min="2044" max="2044" width="12.7109375" style="3" customWidth="1"/>
    <col min="2045" max="2046" width="0" style="3" hidden="1" customWidth="1"/>
    <col min="2047" max="2047" width="12.5703125" style="3" customWidth="1"/>
    <col min="2048" max="2049" width="0" style="3" hidden="1" customWidth="1"/>
    <col min="2050" max="2050" width="10.42578125" style="3" customWidth="1"/>
    <col min="2051" max="2052" width="0" style="3" hidden="1" customWidth="1"/>
    <col min="2053" max="2053" width="9.5703125" style="3" customWidth="1"/>
    <col min="2054" max="2055" width="0" style="3" hidden="1" customWidth="1"/>
    <col min="2056" max="2056" width="10.28515625" style="3" customWidth="1"/>
    <col min="2057" max="2058" width="0" style="3" hidden="1" customWidth="1"/>
    <col min="2059" max="2059" width="11" style="3" customWidth="1"/>
    <col min="2060" max="2061" width="0" style="3" hidden="1" customWidth="1"/>
    <col min="2062" max="2062" width="12.28515625" style="3" customWidth="1"/>
    <col min="2063" max="2064" width="0" style="3" hidden="1" customWidth="1"/>
    <col min="2065" max="2065" width="11.85546875" style="3" customWidth="1"/>
    <col min="2066" max="2067" width="0" style="3" hidden="1" customWidth="1"/>
    <col min="2068" max="2068" width="11" style="3" customWidth="1"/>
    <col min="2069" max="2070" width="0" style="3" hidden="1" customWidth="1"/>
    <col min="2071" max="2071" width="12.140625" style="3" customWidth="1"/>
    <col min="2072" max="2073" width="0" style="3" hidden="1" customWidth="1"/>
    <col min="2074" max="2074" width="11.28515625" style="3" customWidth="1"/>
    <col min="2075" max="2076" width="0" style="3" hidden="1" customWidth="1"/>
    <col min="2077" max="2077" width="11.28515625" style="3" customWidth="1"/>
    <col min="2078" max="2079" width="0" style="3" hidden="1" customWidth="1"/>
    <col min="2080" max="2080" width="10.5703125" style="3" customWidth="1"/>
    <col min="2081" max="2081" width="0" style="3" hidden="1" customWidth="1"/>
    <col min="2082" max="2243" width="9.140625" style="3"/>
    <col min="2244" max="2244" width="10.85546875" style="3" customWidth="1"/>
    <col min="2245" max="2245" width="35.7109375" style="3" customWidth="1"/>
    <col min="2246" max="2247" width="0" style="3" hidden="1" customWidth="1"/>
    <col min="2248" max="2248" width="21.28515625" style="3" customWidth="1"/>
    <col min="2249" max="2249" width="13.42578125" style="3" customWidth="1"/>
    <col min="2250" max="2251" width="0" style="3" hidden="1" customWidth="1"/>
    <col min="2252" max="2252" width="10.42578125" style="3" customWidth="1"/>
    <col min="2253" max="2254" width="0" style="3" hidden="1" customWidth="1"/>
    <col min="2255" max="2255" width="12.42578125" style="3" customWidth="1"/>
    <col min="2256" max="2257" width="0" style="3" hidden="1" customWidth="1"/>
    <col min="2258" max="2258" width="10.42578125" style="3" customWidth="1"/>
    <col min="2259" max="2260" width="0" style="3" hidden="1" customWidth="1"/>
    <col min="2261" max="2261" width="11.140625" style="3" customWidth="1"/>
    <col min="2262" max="2263" width="0" style="3" hidden="1" customWidth="1"/>
    <col min="2264" max="2264" width="10.42578125" style="3" customWidth="1"/>
    <col min="2265" max="2266" width="0" style="3" hidden="1" customWidth="1"/>
    <col min="2267" max="2267" width="9.5703125" style="3" customWidth="1"/>
    <col min="2268" max="2269" width="0" style="3" hidden="1" customWidth="1"/>
    <col min="2270" max="2270" width="10.28515625" style="3" customWidth="1"/>
    <col min="2271" max="2272" width="0" style="3" hidden="1" customWidth="1"/>
    <col min="2273" max="2273" width="10.85546875" style="3" customWidth="1"/>
    <col min="2274" max="2275" width="0" style="3" hidden="1" customWidth="1"/>
    <col min="2276" max="2276" width="12.28515625" style="3" customWidth="1"/>
    <col min="2277" max="2278" width="0" style="3" hidden="1" customWidth="1"/>
    <col min="2279" max="2279" width="11.85546875" style="3" customWidth="1"/>
    <col min="2280" max="2281" width="0" style="3" hidden="1" customWidth="1"/>
    <col min="2282" max="2282" width="10.5703125" style="3" customWidth="1"/>
    <col min="2283" max="2284" width="0" style="3" hidden="1" customWidth="1"/>
    <col min="2285" max="2285" width="10.140625" style="3" customWidth="1"/>
    <col min="2286" max="2287" width="0" style="3" hidden="1" customWidth="1"/>
    <col min="2288" max="2288" width="10.140625" style="3" customWidth="1"/>
    <col min="2289" max="2290" width="0" style="3" hidden="1" customWidth="1"/>
    <col min="2291" max="2291" width="10.42578125" style="3" customWidth="1"/>
    <col min="2292" max="2293" width="0" style="3" hidden="1" customWidth="1"/>
    <col min="2294" max="2294" width="9.7109375" style="3" customWidth="1"/>
    <col min="2295" max="2296" width="0" style="3" hidden="1" customWidth="1"/>
    <col min="2297" max="2297" width="10" style="3" customWidth="1"/>
    <col min="2298" max="2299" width="0" style="3" hidden="1" customWidth="1"/>
    <col min="2300" max="2300" width="12.7109375" style="3" customWidth="1"/>
    <col min="2301" max="2302" width="0" style="3" hidden="1" customWidth="1"/>
    <col min="2303" max="2303" width="12.5703125" style="3" customWidth="1"/>
    <col min="2304" max="2305" width="0" style="3" hidden="1" customWidth="1"/>
    <col min="2306" max="2306" width="10.42578125" style="3" customWidth="1"/>
    <col min="2307" max="2308" width="0" style="3" hidden="1" customWidth="1"/>
    <col min="2309" max="2309" width="9.5703125" style="3" customWidth="1"/>
    <col min="2310" max="2311" width="0" style="3" hidden="1" customWidth="1"/>
    <col min="2312" max="2312" width="10.28515625" style="3" customWidth="1"/>
    <col min="2313" max="2314" width="0" style="3" hidden="1" customWidth="1"/>
    <col min="2315" max="2315" width="11" style="3" customWidth="1"/>
    <col min="2316" max="2317" width="0" style="3" hidden="1" customWidth="1"/>
    <col min="2318" max="2318" width="12.28515625" style="3" customWidth="1"/>
    <col min="2319" max="2320" width="0" style="3" hidden="1" customWidth="1"/>
    <col min="2321" max="2321" width="11.85546875" style="3" customWidth="1"/>
    <col min="2322" max="2323" width="0" style="3" hidden="1" customWidth="1"/>
    <col min="2324" max="2324" width="11" style="3" customWidth="1"/>
    <col min="2325" max="2326" width="0" style="3" hidden="1" customWidth="1"/>
    <col min="2327" max="2327" width="12.140625" style="3" customWidth="1"/>
    <col min="2328" max="2329" width="0" style="3" hidden="1" customWidth="1"/>
    <col min="2330" max="2330" width="11.28515625" style="3" customWidth="1"/>
    <col min="2331" max="2332" width="0" style="3" hidden="1" customWidth="1"/>
    <col min="2333" max="2333" width="11.28515625" style="3" customWidth="1"/>
    <col min="2334" max="2335" width="0" style="3" hidden="1" customWidth="1"/>
    <col min="2336" max="2336" width="10.5703125" style="3" customWidth="1"/>
    <col min="2337" max="2337" width="0" style="3" hidden="1" customWidth="1"/>
    <col min="2338" max="2499" width="9.140625" style="3"/>
    <col min="2500" max="2500" width="10.85546875" style="3" customWidth="1"/>
    <col min="2501" max="2501" width="35.7109375" style="3" customWidth="1"/>
    <col min="2502" max="2503" width="0" style="3" hidden="1" customWidth="1"/>
    <col min="2504" max="2504" width="21.28515625" style="3" customWidth="1"/>
    <col min="2505" max="2505" width="13.42578125" style="3" customWidth="1"/>
    <col min="2506" max="2507" width="0" style="3" hidden="1" customWidth="1"/>
    <col min="2508" max="2508" width="10.42578125" style="3" customWidth="1"/>
    <col min="2509" max="2510" width="0" style="3" hidden="1" customWidth="1"/>
    <col min="2511" max="2511" width="12.42578125" style="3" customWidth="1"/>
    <col min="2512" max="2513" width="0" style="3" hidden="1" customWidth="1"/>
    <col min="2514" max="2514" width="10.42578125" style="3" customWidth="1"/>
    <col min="2515" max="2516" width="0" style="3" hidden="1" customWidth="1"/>
    <col min="2517" max="2517" width="11.140625" style="3" customWidth="1"/>
    <col min="2518" max="2519" width="0" style="3" hidden="1" customWidth="1"/>
    <col min="2520" max="2520" width="10.42578125" style="3" customWidth="1"/>
    <col min="2521" max="2522" width="0" style="3" hidden="1" customWidth="1"/>
    <col min="2523" max="2523" width="9.5703125" style="3" customWidth="1"/>
    <col min="2524" max="2525" width="0" style="3" hidden="1" customWidth="1"/>
    <col min="2526" max="2526" width="10.28515625" style="3" customWidth="1"/>
    <col min="2527" max="2528" width="0" style="3" hidden="1" customWidth="1"/>
    <col min="2529" max="2529" width="10.85546875" style="3" customWidth="1"/>
    <col min="2530" max="2531" width="0" style="3" hidden="1" customWidth="1"/>
    <col min="2532" max="2532" width="12.28515625" style="3" customWidth="1"/>
    <col min="2533" max="2534" width="0" style="3" hidden="1" customWidth="1"/>
    <col min="2535" max="2535" width="11.85546875" style="3" customWidth="1"/>
    <col min="2536" max="2537" width="0" style="3" hidden="1" customWidth="1"/>
    <col min="2538" max="2538" width="10.5703125" style="3" customWidth="1"/>
    <col min="2539" max="2540" width="0" style="3" hidden="1" customWidth="1"/>
    <col min="2541" max="2541" width="10.140625" style="3" customWidth="1"/>
    <col min="2542" max="2543" width="0" style="3" hidden="1" customWidth="1"/>
    <col min="2544" max="2544" width="10.140625" style="3" customWidth="1"/>
    <col min="2545" max="2546" width="0" style="3" hidden="1" customWidth="1"/>
    <col min="2547" max="2547" width="10.42578125" style="3" customWidth="1"/>
    <col min="2548" max="2549" width="0" style="3" hidden="1" customWidth="1"/>
    <col min="2550" max="2550" width="9.7109375" style="3" customWidth="1"/>
    <col min="2551" max="2552" width="0" style="3" hidden="1" customWidth="1"/>
    <col min="2553" max="2553" width="10" style="3" customWidth="1"/>
    <col min="2554" max="2555" width="0" style="3" hidden="1" customWidth="1"/>
    <col min="2556" max="2556" width="12.7109375" style="3" customWidth="1"/>
    <col min="2557" max="2558" width="0" style="3" hidden="1" customWidth="1"/>
    <col min="2559" max="2559" width="12.5703125" style="3" customWidth="1"/>
    <col min="2560" max="2561" width="0" style="3" hidden="1" customWidth="1"/>
    <col min="2562" max="2562" width="10.42578125" style="3" customWidth="1"/>
    <col min="2563" max="2564" width="0" style="3" hidden="1" customWidth="1"/>
    <col min="2565" max="2565" width="9.5703125" style="3" customWidth="1"/>
    <col min="2566" max="2567" width="0" style="3" hidden="1" customWidth="1"/>
    <col min="2568" max="2568" width="10.28515625" style="3" customWidth="1"/>
    <col min="2569" max="2570" width="0" style="3" hidden="1" customWidth="1"/>
    <col min="2571" max="2571" width="11" style="3" customWidth="1"/>
    <col min="2572" max="2573" width="0" style="3" hidden="1" customWidth="1"/>
    <col min="2574" max="2574" width="12.28515625" style="3" customWidth="1"/>
    <col min="2575" max="2576" width="0" style="3" hidden="1" customWidth="1"/>
    <col min="2577" max="2577" width="11.85546875" style="3" customWidth="1"/>
    <col min="2578" max="2579" width="0" style="3" hidden="1" customWidth="1"/>
    <col min="2580" max="2580" width="11" style="3" customWidth="1"/>
    <col min="2581" max="2582" width="0" style="3" hidden="1" customWidth="1"/>
    <col min="2583" max="2583" width="12.140625" style="3" customWidth="1"/>
    <col min="2584" max="2585" width="0" style="3" hidden="1" customWidth="1"/>
    <col min="2586" max="2586" width="11.28515625" style="3" customWidth="1"/>
    <col min="2587" max="2588" width="0" style="3" hidden="1" customWidth="1"/>
    <col min="2589" max="2589" width="11.28515625" style="3" customWidth="1"/>
    <col min="2590" max="2591" width="0" style="3" hidden="1" customWidth="1"/>
    <col min="2592" max="2592" width="10.5703125" style="3" customWidth="1"/>
    <col min="2593" max="2593" width="0" style="3" hidden="1" customWidth="1"/>
    <col min="2594" max="2755" width="9.140625" style="3"/>
    <col min="2756" max="2756" width="10.85546875" style="3" customWidth="1"/>
    <col min="2757" max="2757" width="35.7109375" style="3" customWidth="1"/>
    <col min="2758" max="2759" width="0" style="3" hidden="1" customWidth="1"/>
    <col min="2760" max="2760" width="21.28515625" style="3" customWidth="1"/>
    <col min="2761" max="2761" width="13.42578125" style="3" customWidth="1"/>
    <col min="2762" max="2763" width="0" style="3" hidden="1" customWidth="1"/>
    <col min="2764" max="2764" width="10.42578125" style="3" customWidth="1"/>
    <col min="2765" max="2766" width="0" style="3" hidden="1" customWidth="1"/>
    <col min="2767" max="2767" width="12.42578125" style="3" customWidth="1"/>
    <col min="2768" max="2769" width="0" style="3" hidden="1" customWidth="1"/>
    <col min="2770" max="2770" width="10.42578125" style="3" customWidth="1"/>
    <col min="2771" max="2772" width="0" style="3" hidden="1" customWidth="1"/>
    <col min="2773" max="2773" width="11.140625" style="3" customWidth="1"/>
    <col min="2774" max="2775" width="0" style="3" hidden="1" customWidth="1"/>
    <col min="2776" max="2776" width="10.42578125" style="3" customWidth="1"/>
    <col min="2777" max="2778" width="0" style="3" hidden="1" customWidth="1"/>
    <col min="2779" max="2779" width="9.5703125" style="3" customWidth="1"/>
    <col min="2780" max="2781" width="0" style="3" hidden="1" customWidth="1"/>
    <col min="2782" max="2782" width="10.28515625" style="3" customWidth="1"/>
    <col min="2783" max="2784" width="0" style="3" hidden="1" customWidth="1"/>
    <col min="2785" max="2785" width="10.85546875" style="3" customWidth="1"/>
    <col min="2786" max="2787" width="0" style="3" hidden="1" customWidth="1"/>
    <col min="2788" max="2788" width="12.28515625" style="3" customWidth="1"/>
    <col min="2789" max="2790" width="0" style="3" hidden="1" customWidth="1"/>
    <col min="2791" max="2791" width="11.85546875" style="3" customWidth="1"/>
    <col min="2792" max="2793" width="0" style="3" hidden="1" customWidth="1"/>
    <col min="2794" max="2794" width="10.5703125" style="3" customWidth="1"/>
    <col min="2795" max="2796" width="0" style="3" hidden="1" customWidth="1"/>
    <col min="2797" max="2797" width="10.140625" style="3" customWidth="1"/>
    <col min="2798" max="2799" width="0" style="3" hidden="1" customWidth="1"/>
    <col min="2800" max="2800" width="10.140625" style="3" customWidth="1"/>
    <col min="2801" max="2802" width="0" style="3" hidden="1" customWidth="1"/>
    <col min="2803" max="2803" width="10.42578125" style="3" customWidth="1"/>
    <col min="2804" max="2805" width="0" style="3" hidden="1" customWidth="1"/>
    <col min="2806" max="2806" width="9.7109375" style="3" customWidth="1"/>
    <col min="2807" max="2808" width="0" style="3" hidden="1" customWidth="1"/>
    <col min="2809" max="2809" width="10" style="3" customWidth="1"/>
    <col min="2810" max="2811" width="0" style="3" hidden="1" customWidth="1"/>
    <col min="2812" max="2812" width="12.7109375" style="3" customWidth="1"/>
    <col min="2813" max="2814" width="0" style="3" hidden="1" customWidth="1"/>
    <col min="2815" max="2815" width="12.5703125" style="3" customWidth="1"/>
    <col min="2816" max="2817" width="0" style="3" hidden="1" customWidth="1"/>
    <col min="2818" max="2818" width="10.42578125" style="3" customWidth="1"/>
    <col min="2819" max="2820" width="0" style="3" hidden="1" customWidth="1"/>
    <col min="2821" max="2821" width="9.5703125" style="3" customWidth="1"/>
    <col min="2822" max="2823" width="0" style="3" hidden="1" customWidth="1"/>
    <col min="2824" max="2824" width="10.28515625" style="3" customWidth="1"/>
    <col min="2825" max="2826" width="0" style="3" hidden="1" customWidth="1"/>
    <col min="2827" max="2827" width="11" style="3" customWidth="1"/>
    <col min="2828" max="2829" width="0" style="3" hidden="1" customWidth="1"/>
    <col min="2830" max="2830" width="12.28515625" style="3" customWidth="1"/>
    <col min="2831" max="2832" width="0" style="3" hidden="1" customWidth="1"/>
    <col min="2833" max="2833" width="11.85546875" style="3" customWidth="1"/>
    <col min="2834" max="2835" width="0" style="3" hidden="1" customWidth="1"/>
    <col min="2836" max="2836" width="11" style="3" customWidth="1"/>
    <col min="2837" max="2838" width="0" style="3" hidden="1" customWidth="1"/>
    <col min="2839" max="2839" width="12.140625" style="3" customWidth="1"/>
    <col min="2840" max="2841" width="0" style="3" hidden="1" customWidth="1"/>
    <col min="2842" max="2842" width="11.28515625" style="3" customWidth="1"/>
    <col min="2843" max="2844" width="0" style="3" hidden="1" customWidth="1"/>
    <col min="2845" max="2845" width="11.28515625" style="3" customWidth="1"/>
    <col min="2846" max="2847" width="0" style="3" hidden="1" customWidth="1"/>
    <col min="2848" max="2848" width="10.5703125" style="3" customWidth="1"/>
    <col min="2849" max="2849" width="0" style="3" hidden="1" customWidth="1"/>
    <col min="2850" max="3011" width="9.140625" style="3"/>
    <col min="3012" max="3012" width="10.85546875" style="3" customWidth="1"/>
    <col min="3013" max="3013" width="35.7109375" style="3" customWidth="1"/>
    <col min="3014" max="3015" width="0" style="3" hidden="1" customWidth="1"/>
    <col min="3016" max="3016" width="21.28515625" style="3" customWidth="1"/>
    <col min="3017" max="3017" width="13.42578125" style="3" customWidth="1"/>
    <col min="3018" max="3019" width="0" style="3" hidden="1" customWidth="1"/>
    <col min="3020" max="3020" width="10.42578125" style="3" customWidth="1"/>
    <col min="3021" max="3022" width="0" style="3" hidden="1" customWidth="1"/>
    <col min="3023" max="3023" width="12.42578125" style="3" customWidth="1"/>
    <col min="3024" max="3025" width="0" style="3" hidden="1" customWidth="1"/>
    <col min="3026" max="3026" width="10.42578125" style="3" customWidth="1"/>
    <col min="3027" max="3028" width="0" style="3" hidden="1" customWidth="1"/>
    <col min="3029" max="3029" width="11.140625" style="3" customWidth="1"/>
    <col min="3030" max="3031" width="0" style="3" hidden="1" customWidth="1"/>
    <col min="3032" max="3032" width="10.42578125" style="3" customWidth="1"/>
    <col min="3033" max="3034" width="0" style="3" hidden="1" customWidth="1"/>
    <col min="3035" max="3035" width="9.5703125" style="3" customWidth="1"/>
    <col min="3036" max="3037" width="0" style="3" hidden="1" customWidth="1"/>
    <col min="3038" max="3038" width="10.28515625" style="3" customWidth="1"/>
    <col min="3039" max="3040" width="0" style="3" hidden="1" customWidth="1"/>
    <col min="3041" max="3041" width="10.85546875" style="3" customWidth="1"/>
    <col min="3042" max="3043" width="0" style="3" hidden="1" customWidth="1"/>
    <col min="3044" max="3044" width="12.28515625" style="3" customWidth="1"/>
    <col min="3045" max="3046" width="0" style="3" hidden="1" customWidth="1"/>
    <col min="3047" max="3047" width="11.85546875" style="3" customWidth="1"/>
    <col min="3048" max="3049" width="0" style="3" hidden="1" customWidth="1"/>
    <col min="3050" max="3050" width="10.5703125" style="3" customWidth="1"/>
    <col min="3051" max="3052" width="0" style="3" hidden="1" customWidth="1"/>
    <col min="3053" max="3053" width="10.140625" style="3" customWidth="1"/>
    <col min="3054" max="3055" width="0" style="3" hidden="1" customWidth="1"/>
    <col min="3056" max="3056" width="10.140625" style="3" customWidth="1"/>
    <col min="3057" max="3058" width="0" style="3" hidden="1" customWidth="1"/>
    <col min="3059" max="3059" width="10.42578125" style="3" customWidth="1"/>
    <col min="3060" max="3061" width="0" style="3" hidden="1" customWidth="1"/>
    <col min="3062" max="3062" width="9.7109375" style="3" customWidth="1"/>
    <col min="3063" max="3064" width="0" style="3" hidden="1" customWidth="1"/>
    <col min="3065" max="3065" width="10" style="3" customWidth="1"/>
    <col min="3066" max="3067" width="0" style="3" hidden="1" customWidth="1"/>
    <col min="3068" max="3068" width="12.7109375" style="3" customWidth="1"/>
    <col min="3069" max="3070" width="0" style="3" hidden="1" customWidth="1"/>
    <col min="3071" max="3071" width="12.5703125" style="3" customWidth="1"/>
    <col min="3072" max="3073" width="0" style="3" hidden="1" customWidth="1"/>
    <col min="3074" max="3074" width="10.42578125" style="3" customWidth="1"/>
    <col min="3075" max="3076" width="0" style="3" hidden="1" customWidth="1"/>
    <col min="3077" max="3077" width="9.5703125" style="3" customWidth="1"/>
    <col min="3078" max="3079" width="0" style="3" hidden="1" customWidth="1"/>
    <col min="3080" max="3080" width="10.28515625" style="3" customWidth="1"/>
    <col min="3081" max="3082" width="0" style="3" hidden="1" customWidth="1"/>
    <col min="3083" max="3083" width="11" style="3" customWidth="1"/>
    <col min="3084" max="3085" width="0" style="3" hidden="1" customWidth="1"/>
    <col min="3086" max="3086" width="12.28515625" style="3" customWidth="1"/>
    <col min="3087" max="3088" width="0" style="3" hidden="1" customWidth="1"/>
    <col min="3089" max="3089" width="11.85546875" style="3" customWidth="1"/>
    <col min="3090" max="3091" width="0" style="3" hidden="1" customWidth="1"/>
    <col min="3092" max="3092" width="11" style="3" customWidth="1"/>
    <col min="3093" max="3094" width="0" style="3" hidden="1" customWidth="1"/>
    <col min="3095" max="3095" width="12.140625" style="3" customWidth="1"/>
    <col min="3096" max="3097" width="0" style="3" hidden="1" customWidth="1"/>
    <col min="3098" max="3098" width="11.28515625" style="3" customWidth="1"/>
    <col min="3099" max="3100" width="0" style="3" hidden="1" customWidth="1"/>
    <col min="3101" max="3101" width="11.28515625" style="3" customWidth="1"/>
    <col min="3102" max="3103" width="0" style="3" hidden="1" customWidth="1"/>
    <col min="3104" max="3104" width="10.5703125" style="3" customWidth="1"/>
    <col min="3105" max="3105" width="0" style="3" hidden="1" customWidth="1"/>
    <col min="3106" max="3267" width="9.140625" style="3"/>
    <col min="3268" max="3268" width="10.85546875" style="3" customWidth="1"/>
    <col min="3269" max="3269" width="35.7109375" style="3" customWidth="1"/>
    <col min="3270" max="3271" width="0" style="3" hidden="1" customWidth="1"/>
    <col min="3272" max="3272" width="21.28515625" style="3" customWidth="1"/>
    <col min="3273" max="3273" width="13.42578125" style="3" customWidth="1"/>
    <col min="3274" max="3275" width="0" style="3" hidden="1" customWidth="1"/>
    <col min="3276" max="3276" width="10.42578125" style="3" customWidth="1"/>
    <col min="3277" max="3278" width="0" style="3" hidden="1" customWidth="1"/>
    <col min="3279" max="3279" width="12.42578125" style="3" customWidth="1"/>
    <col min="3280" max="3281" width="0" style="3" hidden="1" customWidth="1"/>
    <col min="3282" max="3282" width="10.42578125" style="3" customWidth="1"/>
    <col min="3283" max="3284" width="0" style="3" hidden="1" customWidth="1"/>
    <col min="3285" max="3285" width="11.140625" style="3" customWidth="1"/>
    <col min="3286" max="3287" width="0" style="3" hidden="1" customWidth="1"/>
    <col min="3288" max="3288" width="10.42578125" style="3" customWidth="1"/>
    <col min="3289" max="3290" width="0" style="3" hidden="1" customWidth="1"/>
    <col min="3291" max="3291" width="9.5703125" style="3" customWidth="1"/>
    <col min="3292" max="3293" width="0" style="3" hidden="1" customWidth="1"/>
    <col min="3294" max="3294" width="10.28515625" style="3" customWidth="1"/>
    <col min="3295" max="3296" width="0" style="3" hidden="1" customWidth="1"/>
    <col min="3297" max="3297" width="10.85546875" style="3" customWidth="1"/>
    <col min="3298" max="3299" width="0" style="3" hidden="1" customWidth="1"/>
    <col min="3300" max="3300" width="12.28515625" style="3" customWidth="1"/>
    <col min="3301" max="3302" width="0" style="3" hidden="1" customWidth="1"/>
    <col min="3303" max="3303" width="11.85546875" style="3" customWidth="1"/>
    <col min="3304" max="3305" width="0" style="3" hidden="1" customWidth="1"/>
    <col min="3306" max="3306" width="10.5703125" style="3" customWidth="1"/>
    <col min="3307" max="3308" width="0" style="3" hidden="1" customWidth="1"/>
    <col min="3309" max="3309" width="10.140625" style="3" customWidth="1"/>
    <col min="3310" max="3311" width="0" style="3" hidden="1" customWidth="1"/>
    <col min="3312" max="3312" width="10.140625" style="3" customWidth="1"/>
    <col min="3313" max="3314" width="0" style="3" hidden="1" customWidth="1"/>
    <col min="3315" max="3315" width="10.42578125" style="3" customWidth="1"/>
    <col min="3316" max="3317" width="0" style="3" hidden="1" customWidth="1"/>
    <col min="3318" max="3318" width="9.7109375" style="3" customWidth="1"/>
    <col min="3319" max="3320" width="0" style="3" hidden="1" customWidth="1"/>
    <col min="3321" max="3321" width="10" style="3" customWidth="1"/>
    <col min="3322" max="3323" width="0" style="3" hidden="1" customWidth="1"/>
    <col min="3324" max="3324" width="12.7109375" style="3" customWidth="1"/>
    <col min="3325" max="3326" width="0" style="3" hidden="1" customWidth="1"/>
    <col min="3327" max="3327" width="12.5703125" style="3" customWidth="1"/>
    <col min="3328" max="3329" width="0" style="3" hidden="1" customWidth="1"/>
    <col min="3330" max="3330" width="10.42578125" style="3" customWidth="1"/>
    <col min="3331" max="3332" width="0" style="3" hidden="1" customWidth="1"/>
    <col min="3333" max="3333" width="9.5703125" style="3" customWidth="1"/>
    <col min="3334" max="3335" width="0" style="3" hidden="1" customWidth="1"/>
    <col min="3336" max="3336" width="10.28515625" style="3" customWidth="1"/>
    <col min="3337" max="3338" width="0" style="3" hidden="1" customWidth="1"/>
    <col min="3339" max="3339" width="11" style="3" customWidth="1"/>
    <col min="3340" max="3341" width="0" style="3" hidden="1" customWidth="1"/>
    <col min="3342" max="3342" width="12.28515625" style="3" customWidth="1"/>
    <col min="3343" max="3344" width="0" style="3" hidden="1" customWidth="1"/>
    <col min="3345" max="3345" width="11.85546875" style="3" customWidth="1"/>
    <col min="3346" max="3347" width="0" style="3" hidden="1" customWidth="1"/>
    <col min="3348" max="3348" width="11" style="3" customWidth="1"/>
    <col min="3349" max="3350" width="0" style="3" hidden="1" customWidth="1"/>
    <col min="3351" max="3351" width="12.140625" style="3" customWidth="1"/>
    <col min="3352" max="3353" width="0" style="3" hidden="1" customWidth="1"/>
    <col min="3354" max="3354" width="11.28515625" style="3" customWidth="1"/>
    <col min="3355" max="3356" width="0" style="3" hidden="1" customWidth="1"/>
    <col min="3357" max="3357" width="11.28515625" style="3" customWidth="1"/>
    <col min="3358" max="3359" width="0" style="3" hidden="1" customWidth="1"/>
    <col min="3360" max="3360" width="10.5703125" style="3" customWidth="1"/>
    <col min="3361" max="3361" width="0" style="3" hidden="1" customWidth="1"/>
    <col min="3362" max="3523" width="9.140625" style="3"/>
    <col min="3524" max="3524" width="10.85546875" style="3" customWidth="1"/>
    <col min="3525" max="3525" width="35.7109375" style="3" customWidth="1"/>
    <col min="3526" max="3527" width="0" style="3" hidden="1" customWidth="1"/>
    <col min="3528" max="3528" width="21.28515625" style="3" customWidth="1"/>
    <col min="3529" max="3529" width="13.42578125" style="3" customWidth="1"/>
    <col min="3530" max="3531" width="0" style="3" hidden="1" customWidth="1"/>
    <col min="3532" max="3532" width="10.42578125" style="3" customWidth="1"/>
    <col min="3533" max="3534" width="0" style="3" hidden="1" customWidth="1"/>
    <col min="3535" max="3535" width="12.42578125" style="3" customWidth="1"/>
    <col min="3536" max="3537" width="0" style="3" hidden="1" customWidth="1"/>
    <col min="3538" max="3538" width="10.42578125" style="3" customWidth="1"/>
    <col min="3539" max="3540" width="0" style="3" hidden="1" customWidth="1"/>
    <col min="3541" max="3541" width="11.140625" style="3" customWidth="1"/>
    <col min="3542" max="3543" width="0" style="3" hidden="1" customWidth="1"/>
    <col min="3544" max="3544" width="10.42578125" style="3" customWidth="1"/>
    <col min="3545" max="3546" width="0" style="3" hidden="1" customWidth="1"/>
    <col min="3547" max="3547" width="9.5703125" style="3" customWidth="1"/>
    <col min="3548" max="3549" width="0" style="3" hidden="1" customWidth="1"/>
    <col min="3550" max="3550" width="10.28515625" style="3" customWidth="1"/>
    <col min="3551" max="3552" width="0" style="3" hidden="1" customWidth="1"/>
    <col min="3553" max="3553" width="10.85546875" style="3" customWidth="1"/>
    <col min="3554" max="3555" width="0" style="3" hidden="1" customWidth="1"/>
    <col min="3556" max="3556" width="12.28515625" style="3" customWidth="1"/>
    <col min="3557" max="3558" width="0" style="3" hidden="1" customWidth="1"/>
    <col min="3559" max="3559" width="11.85546875" style="3" customWidth="1"/>
    <col min="3560" max="3561" width="0" style="3" hidden="1" customWidth="1"/>
    <col min="3562" max="3562" width="10.5703125" style="3" customWidth="1"/>
    <col min="3563" max="3564" width="0" style="3" hidden="1" customWidth="1"/>
    <col min="3565" max="3565" width="10.140625" style="3" customWidth="1"/>
    <col min="3566" max="3567" width="0" style="3" hidden="1" customWidth="1"/>
    <col min="3568" max="3568" width="10.140625" style="3" customWidth="1"/>
    <col min="3569" max="3570" width="0" style="3" hidden="1" customWidth="1"/>
    <col min="3571" max="3571" width="10.42578125" style="3" customWidth="1"/>
    <col min="3572" max="3573" width="0" style="3" hidden="1" customWidth="1"/>
    <col min="3574" max="3574" width="9.7109375" style="3" customWidth="1"/>
    <col min="3575" max="3576" width="0" style="3" hidden="1" customWidth="1"/>
    <col min="3577" max="3577" width="10" style="3" customWidth="1"/>
    <col min="3578" max="3579" width="0" style="3" hidden="1" customWidth="1"/>
    <col min="3580" max="3580" width="12.7109375" style="3" customWidth="1"/>
    <col min="3581" max="3582" width="0" style="3" hidden="1" customWidth="1"/>
    <col min="3583" max="3583" width="12.5703125" style="3" customWidth="1"/>
    <col min="3584" max="3585" width="0" style="3" hidden="1" customWidth="1"/>
    <col min="3586" max="3586" width="10.42578125" style="3" customWidth="1"/>
    <col min="3587" max="3588" width="0" style="3" hidden="1" customWidth="1"/>
    <col min="3589" max="3589" width="9.5703125" style="3" customWidth="1"/>
    <col min="3590" max="3591" width="0" style="3" hidden="1" customWidth="1"/>
    <col min="3592" max="3592" width="10.28515625" style="3" customWidth="1"/>
    <col min="3593" max="3594" width="0" style="3" hidden="1" customWidth="1"/>
    <col min="3595" max="3595" width="11" style="3" customWidth="1"/>
    <col min="3596" max="3597" width="0" style="3" hidden="1" customWidth="1"/>
    <col min="3598" max="3598" width="12.28515625" style="3" customWidth="1"/>
    <col min="3599" max="3600" width="0" style="3" hidden="1" customWidth="1"/>
    <col min="3601" max="3601" width="11.85546875" style="3" customWidth="1"/>
    <col min="3602" max="3603" width="0" style="3" hidden="1" customWidth="1"/>
    <col min="3604" max="3604" width="11" style="3" customWidth="1"/>
    <col min="3605" max="3606" width="0" style="3" hidden="1" customWidth="1"/>
    <col min="3607" max="3607" width="12.140625" style="3" customWidth="1"/>
    <col min="3608" max="3609" width="0" style="3" hidden="1" customWidth="1"/>
    <col min="3610" max="3610" width="11.28515625" style="3" customWidth="1"/>
    <col min="3611" max="3612" width="0" style="3" hidden="1" customWidth="1"/>
    <col min="3613" max="3613" width="11.28515625" style="3" customWidth="1"/>
    <col min="3614" max="3615" width="0" style="3" hidden="1" customWidth="1"/>
    <col min="3616" max="3616" width="10.5703125" style="3" customWidth="1"/>
    <col min="3617" max="3617" width="0" style="3" hidden="1" customWidth="1"/>
    <col min="3618" max="3779" width="9.140625" style="3"/>
    <col min="3780" max="3780" width="10.85546875" style="3" customWidth="1"/>
    <col min="3781" max="3781" width="35.7109375" style="3" customWidth="1"/>
    <col min="3782" max="3783" width="0" style="3" hidden="1" customWidth="1"/>
    <col min="3784" max="3784" width="21.28515625" style="3" customWidth="1"/>
    <col min="3785" max="3785" width="13.42578125" style="3" customWidth="1"/>
    <col min="3786" max="3787" width="0" style="3" hidden="1" customWidth="1"/>
    <col min="3788" max="3788" width="10.42578125" style="3" customWidth="1"/>
    <col min="3789" max="3790" width="0" style="3" hidden="1" customWidth="1"/>
    <col min="3791" max="3791" width="12.42578125" style="3" customWidth="1"/>
    <col min="3792" max="3793" width="0" style="3" hidden="1" customWidth="1"/>
    <col min="3794" max="3794" width="10.42578125" style="3" customWidth="1"/>
    <col min="3795" max="3796" width="0" style="3" hidden="1" customWidth="1"/>
    <col min="3797" max="3797" width="11.140625" style="3" customWidth="1"/>
    <col min="3798" max="3799" width="0" style="3" hidden="1" customWidth="1"/>
    <col min="3800" max="3800" width="10.42578125" style="3" customWidth="1"/>
    <col min="3801" max="3802" width="0" style="3" hidden="1" customWidth="1"/>
    <col min="3803" max="3803" width="9.5703125" style="3" customWidth="1"/>
    <col min="3804" max="3805" width="0" style="3" hidden="1" customWidth="1"/>
    <col min="3806" max="3806" width="10.28515625" style="3" customWidth="1"/>
    <col min="3807" max="3808" width="0" style="3" hidden="1" customWidth="1"/>
    <col min="3809" max="3809" width="10.85546875" style="3" customWidth="1"/>
    <col min="3810" max="3811" width="0" style="3" hidden="1" customWidth="1"/>
    <col min="3812" max="3812" width="12.28515625" style="3" customWidth="1"/>
    <col min="3813" max="3814" width="0" style="3" hidden="1" customWidth="1"/>
    <col min="3815" max="3815" width="11.85546875" style="3" customWidth="1"/>
    <col min="3816" max="3817" width="0" style="3" hidden="1" customWidth="1"/>
    <col min="3818" max="3818" width="10.5703125" style="3" customWidth="1"/>
    <col min="3819" max="3820" width="0" style="3" hidden="1" customWidth="1"/>
    <col min="3821" max="3821" width="10.140625" style="3" customWidth="1"/>
    <col min="3822" max="3823" width="0" style="3" hidden="1" customWidth="1"/>
    <col min="3824" max="3824" width="10.140625" style="3" customWidth="1"/>
    <col min="3825" max="3826" width="0" style="3" hidden="1" customWidth="1"/>
    <col min="3827" max="3827" width="10.42578125" style="3" customWidth="1"/>
    <col min="3828" max="3829" width="0" style="3" hidden="1" customWidth="1"/>
    <col min="3830" max="3830" width="9.7109375" style="3" customWidth="1"/>
    <col min="3831" max="3832" width="0" style="3" hidden="1" customWidth="1"/>
    <col min="3833" max="3833" width="10" style="3" customWidth="1"/>
    <col min="3834" max="3835" width="0" style="3" hidden="1" customWidth="1"/>
    <col min="3836" max="3836" width="12.7109375" style="3" customWidth="1"/>
    <col min="3837" max="3838" width="0" style="3" hidden="1" customWidth="1"/>
    <col min="3839" max="3839" width="12.5703125" style="3" customWidth="1"/>
    <col min="3840" max="3841" width="0" style="3" hidden="1" customWidth="1"/>
    <col min="3842" max="3842" width="10.42578125" style="3" customWidth="1"/>
    <col min="3843" max="3844" width="0" style="3" hidden="1" customWidth="1"/>
    <col min="3845" max="3845" width="9.5703125" style="3" customWidth="1"/>
    <col min="3846" max="3847" width="0" style="3" hidden="1" customWidth="1"/>
    <col min="3848" max="3848" width="10.28515625" style="3" customWidth="1"/>
    <col min="3849" max="3850" width="0" style="3" hidden="1" customWidth="1"/>
    <col min="3851" max="3851" width="11" style="3" customWidth="1"/>
    <col min="3852" max="3853" width="0" style="3" hidden="1" customWidth="1"/>
    <col min="3854" max="3854" width="12.28515625" style="3" customWidth="1"/>
    <col min="3855" max="3856" width="0" style="3" hidden="1" customWidth="1"/>
    <col min="3857" max="3857" width="11.85546875" style="3" customWidth="1"/>
    <col min="3858" max="3859" width="0" style="3" hidden="1" customWidth="1"/>
    <col min="3860" max="3860" width="11" style="3" customWidth="1"/>
    <col min="3861" max="3862" width="0" style="3" hidden="1" customWidth="1"/>
    <col min="3863" max="3863" width="12.140625" style="3" customWidth="1"/>
    <col min="3864" max="3865" width="0" style="3" hidden="1" customWidth="1"/>
    <col min="3866" max="3866" width="11.28515625" style="3" customWidth="1"/>
    <col min="3867" max="3868" width="0" style="3" hidden="1" customWidth="1"/>
    <col min="3869" max="3869" width="11.28515625" style="3" customWidth="1"/>
    <col min="3870" max="3871" width="0" style="3" hidden="1" customWidth="1"/>
    <col min="3872" max="3872" width="10.5703125" style="3" customWidth="1"/>
    <col min="3873" max="3873" width="0" style="3" hidden="1" customWidth="1"/>
    <col min="3874" max="4035" width="9.140625" style="3"/>
    <col min="4036" max="4036" width="10.85546875" style="3" customWidth="1"/>
    <col min="4037" max="4037" width="35.7109375" style="3" customWidth="1"/>
    <col min="4038" max="4039" width="0" style="3" hidden="1" customWidth="1"/>
    <col min="4040" max="4040" width="21.28515625" style="3" customWidth="1"/>
    <col min="4041" max="4041" width="13.42578125" style="3" customWidth="1"/>
    <col min="4042" max="4043" width="0" style="3" hidden="1" customWidth="1"/>
    <col min="4044" max="4044" width="10.42578125" style="3" customWidth="1"/>
    <col min="4045" max="4046" width="0" style="3" hidden="1" customWidth="1"/>
    <col min="4047" max="4047" width="12.42578125" style="3" customWidth="1"/>
    <col min="4048" max="4049" width="0" style="3" hidden="1" customWidth="1"/>
    <col min="4050" max="4050" width="10.42578125" style="3" customWidth="1"/>
    <col min="4051" max="4052" width="0" style="3" hidden="1" customWidth="1"/>
    <col min="4053" max="4053" width="11.140625" style="3" customWidth="1"/>
    <col min="4054" max="4055" width="0" style="3" hidden="1" customWidth="1"/>
    <col min="4056" max="4056" width="10.42578125" style="3" customWidth="1"/>
    <col min="4057" max="4058" width="0" style="3" hidden="1" customWidth="1"/>
    <col min="4059" max="4059" width="9.5703125" style="3" customWidth="1"/>
    <col min="4060" max="4061" width="0" style="3" hidden="1" customWidth="1"/>
    <col min="4062" max="4062" width="10.28515625" style="3" customWidth="1"/>
    <col min="4063" max="4064" width="0" style="3" hidden="1" customWidth="1"/>
    <col min="4065" max="4065" width="10.85546875" style="3" customWidth="1"/>
    <col min="4066" max="4067" width="0" style="3" hidden="1" customWidth="1"/>
    <col min="4068" max="4068" width="12.28515625" style="3" customWidth="1"/>
    <col min="4069" max="4070" width="0" style="3" hidden="1" customWidth="1"/>
    <col min="4071" max="4071" width="11.85546875" style="3" customWidth="1"/>
    <col min="4072" max="4073" width="0" style="3" hidden="1" customWidth="1"/>
    <col min="4074" max="4074" width="10.5703125" style="3" customWidth="1"/>
    <col min="4075" max="4076" width="0" style="3" hidden="1" customWidth="1"/>
    <col min="4077" max="4077" width="10.140625" style="3" customWidth="1"/>
    <col min="4078" max="4079" width="0" style="3" hidden="1" customWidth="1"/>
    <col min="4080" max="4080" width="10.140625" style="3" customWidth="1"/>
    <col min="4081" max="4082" width="0" style="3" hidden="1" customWidth="1"/>
    <col min="4083" max="4083" width="10.42578125" style="3" customWidth="1"/>
    <col min="4084" max="4085" width="0" style="3" hidden="1" customWidth="1"/>
    <col min="4086" max="4086" width="9.7109375" style="3" customWidth="1"/>
    <col min="4087" max="4088" width="0" style="3" hidden="1" customWidth="1"/>
    <col min="4089" max="4089" width="10" style="3" customWidth="1"/>
    <col min="4090" max="4091" width="0" style="3" hidden="1" customWidth="1"/>
    <col min="4092" max="4092" width="12.7109375" style="3" customWidth="1"/>
    <col min="4093" max="4094" width="0" style="3" hidden="1" customWidth="1"/>
    <col min="4095" max="4095" width="12.5703125" style="3" customWidth="1"/>
    <col min="4096" max="4097" width="0" style="3" hidden="1" customWidth="1"/>
    <col min="4098" max="4098" width="10.42578125" style="3" customWidth="1"/>
    <col min="4099" max="4100" width="0" style="3" hidden="1" customWidth="1"/>
    <col min="4101" max="4101" width="9.5703125" style="3" customWidth="1"/>
    <col min="4102" max="4103" width="0" style="3" hidden="1" customWidth="1"/>
    <col min="4104" max="4104" width="10.28515625" style="3" customWidth="1"/>
    <col min="4105" max="4106" width="0" style="3" hidden="1" customWidth="1"/>
    <col min="4107" max="4107" width="11" style="3" customWidth="1"/>
    <col min="4108" max="4109" width="0" style="3" hidden="1" customWidth="1"/>
    <col min="4110" max="4110" width="12.28515625" style="3" customWidth="1"/>
    <col min="4111" max="4112" width="0" style="3" hidden="1" customWidth="1"/>
    <col min="4113" max="4113" width="11.85546875" style="3" customWidth="1"/>
    <col min="4114" max="4115" width="0" style="3" hidden="1" customWidth="1"/>
    <col min="4116" max="4116" width="11" style="3" customWidth="1"/>
    <col min="4117" max="4118" width="0" style="3" hidden="1" customWidth="1"/>
    <col min="4119" max="4119" width="12.140625" style="3" customWidth="1"/>
    <col min="4120" max="4121" width="0" style="3" hidden="1" customWidth="1"/>
    <col min="4122" max="4122" width="11.28515625" style="3" customWidth="1"/>
    <col min="4123" max="4124" width="0" style="3" hidden="1" customWidth="1"/>
    <col min="4125" max="4125" width="11.28515625" style="3" customWidth="1"/>
    <col min="4126" max="4127" width="0" style="3" hidden="1" customWidth="1"/>
    <col min="4128" max="4128" width="10.5703125" style="3" customWidth="1"/>
    <col min="4129" max="4129" width="0" style="3" hidden="1" customWidth="1"/>
    <col min="4130" max="4291" width="9.140625" style="3"/>
    <col min="4292" max="4292" width="10.85546875" style="3" customWidth="1"/>
    <col min="4293" max="4293" width="35.7109375" style="3" customWidth="1"/>
    <col min="4294" max="4295" width="0" style="3" hidden="1" customWidth="1"/>
    <col min="4296" max="4296" width="21.28515625" style="3" customWidth="1"/>
    <col min="4297" max="4297" width="13.42578125" style="3" customWidth="1"/>
    <col min="4298" max="4299" width="0" style="3" hidden="1" customWidth="1"/>
    <col min="4300" max="4300" width="10.42578125" style="3" customWidth="1"/>
    <col min="4301" max="4302" width="0" style="3" hidden="1" customWidth="1"/>
    <col min="4303" max="4303" width="12.42578125" style="3" customWidth="1"/>
    <col min="4304" max="4305" width="0" style="3" hidden="1" customWidth="1"/>
    <col min="4306" max="4306" width="10.42578125" style="3" customWidth="1"/>
    <col min="4307" max="4308" width="0" style="3" hidden="1" customWidth="1"/>
    <col min="4309" max="4309" width="11.140625" style="3" customWidth="1"/>
    <col min="4310" max="4311" width="0" style="3" hidden="1" customWidth="1"/>
    <col min="4312" max="4312" width="10.42578125" style="3" customWidth="1"/>
    <col min="4313" max="4314" width="0" style="3" hidden="1" customWidth="1"/>
    <col min="4315" max="4315" width="9.5703125" style="3" customWidth="1"/>
    <col min="4316" max="4317" width="0" style="3" hidden="1" customWidth="1"/>
    <col min="4318" max="4318" width="10.28515625" style="3" customWidth="1"/>
    <col min="4319" max="4320" width="0" style="3" hidden="1" customWidth="1"/>
    <col min="4321" max="4321" width="10.85546875" style="3" customWidth="1"/>
    <col min="4322" max="4323" width="0" style="3" hidden="1" customWidth="1"/>
    <col min="4324" max="4324" width="12.28515625" style="3" customWidth="1"/>
    <col min="4325" max="4326" width="0" style="3" hidden="1" customWidth="1"/>
    <col min="4327" max="4327" width="11.85546875" style="3" customWidth="1"/>
    <col min="4328" max="4329" width="0" style="3" hidden="1" customWidth="1"/>
    <col min="4330" max="4330" width="10.5703125" style="3" customWidth="1"/>
    <col min="4331" max="4332" width="0" style="3" hidden="1" customWidth="1"/>
    <col min="4333" max="4333" width="10.140625" style="3" customWidth="1"/>
    <col min="4334" max="4335" width="0" style="3" hidden="1" customWidth="1"/>
    <col min="4336" max="4336" width="10.140625" style="3" customWidth="1"/>
    <col min="4337" max="4338" width="0" style="3" hidden="1" customWidth="1"/>
    <col min="4339" max="4339" width="10.42578125" style="3" customWidth="1"/>
    <col min="4340" max="4341" width="0" style="3" hidden="1" customWidth="1"/>
    <col min="4342" max="4342" width="9.7109375" style="3" customWidth="1"/>
    <col min="4343" max="4344" width="0" style="3" hidden="1" customWidth="1"/>
    <col min="4345" max="4345" width="10" style="3" customWidth="1"/>
    <col min="4346" max="4347" width="0" style="3" hidden="1" customWidth="1"/>
    <col min="4348" max="4348" width="12.7109375" style="3" customWidth="1"/>
    <col min="4349" max="4350" width="0" style="3" hidden="1" customWidth="1"/>
    <col min="4351" max="4351" width="12.5703125" style="3" customWidth="1"/>
    <col min="4352" max="4353" width="0" style="3" hidden="1" customWidth="1"/>
    <col min="4354" max="4354" width="10.42578125" style="3" customWidth="1"/>
    <col min="4355" max="4356" width="0" style="3" hidden="1" customWidth="1"/>
    <col min="4357" max="4357" width="9.5703125" style="3" customWidth="1"/>
    <col min="4358" max="4359" width="0" style="3" hidden="1" customWidth="1"/>
    <col min="4360" max="4360" width="10.28515625" style="3" customWidth="1"/>
    <col min="4361" max="4362" width="0" style="3" hidden="1" customWidth="1"/>
    <col min="4363" max="4363" width="11" style="3" customWidth="1"/>
    <col min="4364" max="4365" width="0" style="3" hidden="1" customWidth="1"/>
    <col min="4366" max="4366" width="12.28515625" style="3" customWidth="1"/>
    <col min="4367" max="4368" width="0" style="3" hidden="1" customWidth="1"/>
    <col min="4369" max="4369" width="11.85546875" style="3" customWidth="1"/>
    <col min="4370" max="4371" width="0" style="3" hidden="1" customWidth="1"/>
    <col min="4372" max="4372" width="11" style="3" customWidth="1"/>
    <col min="4373" max="4374" width="0" style="3" hidden="1" customWidth="1"/>
    <col min="4375" max="4375" width="12.140625" style="3" customWidth="1"/>
    <col min="4376" max="4377" width="0" style="3" hidden="1" customWidth="1"/>
    <col min="4378" max="4378" width="11.28515625" style="3" customWidth="1"/>
    <col min="4379" max="4380" width="0" style="3" hidden="1" customWidth="1"/>
    <col min="4381" max="4381" width="11.28515625" style="3" customWidth="1"/>
    <col min="4382" max="4383" width="0" style="3" hidden="1" customWidth="1"/>
    <col min="4384" max="4384" width="10.5703125" style="3" customWidth="1"/>
    <col min="4385" max="4385" width="0" style="3" hidden="1" customWidth="1"/>
    <col min="4386" max="4547" width="9.140625" style="3"/>
    <col min="4548" max="4548" width="10.85546875" style="3" customWidth="1"/>
    <col min="4549" max="4549" width="35.7109375" style="3" customWidth="1"/>
    <col min="4550" max="4551" width="0" style="3" hidden="1" customWidth="1"/>
    <col min="4552" max="4552" width="21.28515625" style="3" customWidth="1"/>
    <col min="4553" max="4553" width="13.42578125" style="3" customWidth="1"/>
    <col min="4554" max="4555" width="0" style="3" hidden="1" customWidth="1"/>
    <col min="4556" max="4556" width="10.42578125" style="3" customWidth="1"/>
    <col min="4557" max="4558" width="0" style="3" hidden="1" customWidth="1"/>
    <col min="4559" max="4559" width="12.42578125" style="3" customWidth="1"/>
    <col min="4560" max="4561" width="0" style="3" hidden="1" customWidth="1"/>
    <col min="4562" max="4562" width="10.42578125" style="3" customWidth="1"/>
    <col min="4563" max="4564" width="0" style="3" hidden="1" customWidth="1"/>
    <col min="4565" max="4565" width="11.140625" style="3" customWidth="1"/>
    <col min="4566" max="4567" width="0" style="3" hidden="1" customWidth="1"/>
    <col min="4568" max="4568" width="10.42578125" style="3" customWidth="1"/>
    <col min="4569" max="4570" width="0" style="3" hidden="1" customWidth="1"/>
    <col min="4571" max="4571" width="9.5703125" style="3" customWidth="1"/>
    <col min="4572" max="4573" width="0" style="3" hidden="1" customWidth="1"/>
    <col min="4574" max="4574" width="10.28515625" style="3" customWidth="1"/>
    <col min="4575" max="4576" width="0" style="3" hidden="1" customWidth="1"/>
    <col min="4577" max="4577" width="10.85546875" style="3" customWidth="1"/>
    <col min="4578" max="4579" width="0" style="3" hidden="1" customWidth="1"/>
    <col min="4580" max="4580" width="12.28515625" style="3" customWidth="1"/>
    <col min="4581" max="4582" width="0" style="3" hidden="1" customWidth="1"/>
    <col min="4583" max="4583" width="11.85546875" style="3" customWidth="1"/>
    <col min="4584" max="4585" width="0" style="3" hidden="1" customWidth="1"/>
    <col min="4586" max="4586" width="10.5703125" style="3" customWidth="1"/>
    <col min="4587" max="4588" width="0" style="3" hidden="1" customWidth="1"/>
    <col min="4589" max="4589" width="10.140625" style="3" customWidth="1"/>
    <col min="4590" max="4591" width="0" style="3" hidden="1" customWidth="1"/>
    <col min="4592" max="4592" width="10.140625" style="3" customWidth="1"/>
    <col min="4593" max="4594" width="0" style="3" hidden="1" customWidth="1"/>
    <col min="4595" max="4595" width="10.42578125" style="3" customWidth="1"/>
    <col min="4596" max="4597" width="0" style="3" hidden="1" customWidth="1"/>
    <col min="4598" max="4598" width="9.7109375" style="3" customWidth="1"/>
    <col min="4599" max="4600" width="0" style="3" hidden="1" customWidth="1"/>
    <col min="4601" max="4601" width="10" style="3" customWidth="1"/>
    <col min="4602" max="4603" width="0" style="3" hidden="1" customWidth="1"/>
    <col min="4604" max="4604" width="12.7109375" style="3" customWidth="1"/>
    <col min="4605" max="4606" width="0" style="3" hidden="1" customWidth="1"/>
    <col min="4607" max="4607" width="12.5703125" style="3" customWidth="1"/>
    <col min="4608" max="4609" width="0" style="3" hidden="1" customWidth="1"/>
    <col min="4610" max="4610" width="10.42578125" style="3" customWidth="1"/>
    <col min="4611" max="4612" width="0" style="3" hidden="1" customWidth="1"/>
    <col min="4613" max="4613" width="9.5703125" style="3" customWidth="1"/>
    <col min="4614" max="4615" width="0" style="3" hidden="1" customWidth="1"/>
    <col min="4616" max="4616" width="10.28515625" style="3" customWidth="1"/>
    <col min="4617" max="4618" width="0" style="3" hidden="1" customWidth="1"/>
    <col min="4619" max="4619" width="11" style="3" customWidth="1"/>
    <col min="4620" max="4621" width="0" style="3" hidden="1" customWidth="1"/>
    <col min="4622" max="4622" width="12.28515625" style="3" customWidth="1"/>
    <col min="4623" max="4624" width="0" style="3" hidden="1" customWidth="1"/>
    <col min="4625" max="4625" width="11.85546875" style="3" customWidth="1"/>
    <col min="4626" max="4627" width="0" style="3" hidden="1" customWidth="1"/>
    <col min="4628" max="4628" width="11" style="3" customWidth="1"/>
    <col min="4629" max="4630" width="0" style="3" hidden="1" customWidth="1"/>
    <col min="4631" max="4631" width="12.140625" style="3" customWidth="1"/>
    <col min="4632" max="4633" width="0" style="3" hidden="1" customWidth="1"/>
    <col min="4634" max="4634" width="11.28515625" style="3" customWidth="1"/>
    <col min="4635" max="4636" width="0" style="3" hidden="1" customWidth="1"/>
    <col min="4637" max="4637" width="11.28515625" style="3" customWidth="1"/>
    <col min="4638" max="4639" width="0" style="3" hidden="1" customWidth="1"/>
    <col min="4640" max="4640" width="10.5703125" style="3" customWidth="1"/>
    <col min="4641" max="4641" width="0" style="3" hidden="1" customWidth="1"/>
    <col min="4642" max="4803" width="9.140625" style="3"/>
    <col min="4804" max="4804" width="10.85546875" style="3" customWidth="1"/>
    <col min="4805" max="4805" width="35.7109375" style="3" customWidth="1"/>
    <col min="4806" max="4807" width="0" style="3" hidden="1" customWidth="1"/>
    <col min="4808" max="4808" width="21.28515625" style="3" customWidth="1"/>
    <col min="4809" max="4809" width="13.42578125" style="3" customWidth="1"/>
    <col min="4810" max="4811" width="0" style="3" hidden="1" customWidth="1"/>
    <col min="4812" max="4812" width="10.42578125" style="3" customWidth="1"/>
    <col min="4813" max="4814" width="0" style="3" hidden="1" customWidth="1"/>
    <col min="4815" max="4815" width="12.42578125" style="3" customWidth="1"/>
    <col min="4816" max="4817" width="0" style="3" hidden="1" customWidth="1"/>
    <col min="4818" max="4818" width="10.42578125" style="3" customWidth="1"/>
    <col min="4819" max="4820" width="0" style="3" hidden="1" customWidth="1"/>
    <col min="4821" max="4821" width="11.140625" style="3" customWidth="1"/>
    <col min="4822" max="4823" width="0" style="3" hidden="1" customWidth="1"/>
    <col min="4824" max="4824" width="10.42578125" style="3" customWidth="1"/>
    <col min="4825" max="4826" width="0" style="3" hidden="1" customWidth="1"/>
    <col min="4827" max="4827" width="9.5703125" style="3" customWidth="1"/>
    <col min="4828" max="4829" width="0" style="3" hidden="1" customWidth="1"/>
    <col min="4830" max="4830" width="10.28515625" style="3" customWidth="1"/>
    <col min="4831" max="4832" width="0" style="3" hidden="1" customWidth="1"/>
    <col min="4833" max="4833" width="10.85546875" style="3" customWidth="1"/>
    <col min="4834" max="4835" width="0" style="3" hidden="1" customWidth="1"/>
    <col min="4836" max="4836" width="12.28515625" style="3" customWidth="1"/>
    <col min="4837" max="4838" width="0" style="3" hidden="1" customWidth="1"/>
    <col min="4839" max="4839" width="11.85546875" style="3" customWidth="1"/>
    <col min="4840" max="4841" width="0" style="3" hidden="1" customWidth="1"/>
    <col min="4842" max="4842" width="10.5703125" style="3" customWidth="1"/>
    <col min="4843" max="4844" width="0" style="3" hidden="1" customWidth="1"/>
    <col min="4845" max="4845" width="10.140625" style="3" customWidth="1"/>
    <col min="4846" max="4847" width="0" style="3" hidden="1" customWidth="1"/>
    <col min="4848" max="4848" width="10.140625" style="3" customWidth="1"/>
    <col min="4849" max="4850" width="0" style="3" hidden="1" customWidth="1"/>
    <col min="4851" max="4851" width="10.42578125" style="3" customWidth="1"/>
    <col min="4852" max="4853" width="0" style="3" hidden="1" customWidth="1"/>
    <col min="4854" max="4854" width="9.7109375" style="3" customWidth="1"/>
    <col min="4855" max="4856" width="0" style="3" hidden="1" customWidth="1"/>
    <col min="4857" max="4857" width="10" style="3" customWidth="1"/>
    <col min="4858" max="4859" width="0" style="3" hidden="1" customWidth="1"/>
    <col min="4860" max="4860" width="12.7109375" style="3" customWidth="1"/>
    <col min="4861" max="4862" width="0" style="3" hidden="1" customWidth="1"/>
    <col min="4863" max="4863" width="12.5703125" style="3" customWidth="1"/>
    <col min="4864" max="4865" width="0" style="3" hidden="1" customWidth="1"/>
    <col min="4866" max="4866" width="10.42578125" style="3" customWidth="1"/>
    <col min="4867" max="4868" width="0" style="3" hidden="1" customWidth="1"/>
    <col min="4869" max="4869" width="9.5703125" style="3" customWidth="1"/>
    <col min="4870" max="4871" width="0" style="3" hidden="1" customWidth="1"/>
    <col min="4872" max="4872" width="10.28515625" style="3" customWidth="1"/>
    <col min="4873" max="4874" width="0" style="3" hidden="1" customWidth="1"/>
    <col min="4875" max="4875" width="11" style="3" customWidth="1"/>
    <col min="4876" max="4877" width="0" style="3" hidden="1" customWidth="1"/>
    <col min="4878" max="4878" width="12.28515625" style="3" customWidth="1"/>
    <col min="4879" max="4880" width="0" style="3" hidden="1" customWidth="1"/>
    <col min="4881" max="4881" width="11.85546875" style="3" customWidth="1"/>
    <col min="4882" max="4883" width="0" style="3" hidden="1" customWidth="1"/>
    <col min="4884" max="4884" width="11" style="3" customWidth="1"/>
    <col min="4885" max="4886" width="0" style="3" hidden="1" customWidth="1"/>
    <col min="4887" max="4887" width="12.140625" style="3" customWidth="1"/>
    <col min="4888" max="4889" width="0" style="3" hidden="1" customWidth="1"/>
    <col min="4890" max="4890" width="11.28515625" style="3" customWidth="1"/>
    <col min="4891" max="4892" width="0" style="3" hidden="1" customWidth="1"/>
    <col min="4893" max="4893" width="11.28515625" style="3" customWidth="1"/>
    <col min="4894" max="4895" width="0" style="3" hidden="1" customWidth="1"/>
    <col min="4896" max="4896" width="10.5703125" style="3" customWidth="1"/>
    <col min="4897" max="4897" width="0" style="3" hidden="1" customWidth="1"/>
    <col min="4898" max="5059" width="9.140625" style="3"/>
    <col min="5060" max="5060" width="10.85546875" style="3" customWidth="1"/>
    <col min="5061" max="5061" width="35.7109375" style="3" customWidth="1"/>
    <col min="5062" max="5063" width="0" style="3" hidden="1" customWidth="1"/>
    <col min="5064" max="5064" width="21.28515625" style="3" customWidth="1"/>
    <col min="5065" max="5065" width="13.42578125" style="3" customWidth="1"/>
    <col min="5066" max="5067" width="0" style="3" hidden="1" customWidth="1"/>
    <col min="5068" max="5068" width="10.42578125" style="3" customWidth="1"/>
    <col min="5069" max="5070" width="0" style="3" hidden="1" customWidth="1"/>
    <col min="5071" max="5071" width="12.42578125" style="3" customWidth="1"/>
    <col min="5072" max="5073" width="0" style="3" hidden="1" customWidth="1"/>
    <col min="5074" max="5074" width="10.42578125" style="3" customWidth="1"/>
    <col min="5075" max="5076" width="0" style="3" hidden="1" customWidth="1"/>
    <col min="5077" max="5077" width="11.140625" style="3" customWidth="1"/>
    <col min="5078" max="5079" width="0" style="3" hidden="1" customWidth="1"/>
    <col min="5080" max="5080" width="10.42578125" style="3" customWidth="1"/>
    <col min="5081" max="5082" width="0" style="3" hidden="1" customWidth="1"/>
    <col min="5083" max="5083" width="9.5703125" style="3" customWidth="1"/>
    <col min="5084" max="5085" width="0" style="3" hidden="1" customWidth="1"/>
    <col min="5086" max="5086" width="10.28515625" style="3" customWidth="1"/>
    <col min="5087" max="5088" width="0" style="3" hidden="1" customWidth="1"/>
    <col min="5089" max="5089" width="10.85546875" style="3" customWidth="1"/>
    <col min="5090" max="5091" width="0" style="3" hidden="1" customWidth="1"/>
    <col min="5092" max="5092" width="12.28515625" style="3" customWidth="1"/>
    <col min="5093" max="5094" width="0" style="3" hidden="1" customWidth="1"/>
    <col min="5095" max="5095" width="11.85546875" style="3" customWidth="1"/>
    <col min="5096" max="5097" width="0" style="3" hidden="1" customWidth="1"/>
    <col min="5098" max="5098" width="10.5703125" style="3" customWidth="1"/>
    <col min="5099" max="5100" width="0" style="3" hidden="1" customWidth="1"/>
    <col min="5101" max="5101" width="10.140625" style="3" customWidth="1"/>
    <col min="5102" max="5103" width="0" style="3" hidden="1" customWidth="1"/>
    <col min="5104" max="5104" width="10.140625" style="3" customWidth="1"/>
    <col min="5105" max="5106" width="0" style="3" hidden="1" customWidth="1"/>
    <col min="5107" max="5107" width="10.42578125" style="3" customWidth="1"/>
    <col min="5108" max="5109" width="0" style="3" hidden="1" customWidth="1"/>
    <col min="5110" max="5110" width="9.7109375" style="3" customWidth="1"/>
    <col min="5111" max="5112" width="0" style="3" hidden="1" customWidth="1"/>
    <col min="5113" max="5113" width="10" style="3" customWidth="1"/>
    <col min="5114" max="5115" width="0" style="3" hidden="1" customWidth="1"/>
    <col min="5116" max="5116" width="12.7109375" style="3" customWidth="1"/>
    <col min="5117" max="5118" width="0" style="3" hidden="1" customWidth="1"/>
    <col min="5119" max="5119" width="12.5703125" style="3" customWidth="1"/>
    <col min="5120" max="5121" width="0" style="3" hidden="1" customWidth="1"/>
    <col min="5122" max="5122" width="10.42578125" style="3" customWidth="1"/>
    <col min="5123" max="5124" width="0" style="3" hidden="1" customWidth="1"/>
    <col min="5125" max="5125" width="9.5703125" style="3" customWidth="1"/>
    <col min="5126" max="5127" width="0" style="3" hidden="1" customWidth="1"/>
    <col min="5128" max="5128" width="10.28515625" style="3" customWidth="1"/>
    <col min="5129" max="5130" width="0" style="3" hidden="1" customWidth="1"/>
    <col min="5131" max="5131" width="11" style="3" customWidth="1"/>
    <col min="5132" max="5133" width="0" style="3" hidden="1" customWidth="1"/>
    <col min="5134" max="5134" width="12.28515625" style="3" customWidth="1"/>
    <col min="5135" max="5136" width="0" style="3" hidden="1" customWidth="1"/>
    <col min="5137" max="5137" width="11.85546875" style="3" customWidth="1"/>
    <col min="5138" max="5139" width="0" style="3" hidden="1" customWidth="1"/>
    <col min="5140" max="5140" width="11" style="3" customWidth="1"/>
    <col min="5141" max="5142" width="0" style="3" hidden="1" customWidth="1"/>
    <col min="5143" max="5143" width="12.140625" style="3" customWidth="1"/>
    <col min="5144" max="5145" width="0" style="3" hidden="1" customWidth="1"/>
    <col min="5146" max="5146" width="11.28515625" style="3" customWidth="1"/>
    <col min="5147" max="5148" width="0" style="3" hidden="1" customWidth="1"/>
    <col min="5149" max="5149" width="11.28515625" style="3" customWidth="1"/>
    <col min="5150" max="5151" width="0" style="3" hidden="1" customWidth="1"/>
    <col min="5152" max="5152" width="10.5703125" style="3" customWidth="1"/>
    <col min="5153" max="5153" width="0" style="3" hidden="1" customWidth="1"/>
    <col min="5154" max="5315" width="9.140625" style="3"/>
    <col min="5316" max="5316" width="10.85546875" style="3" customWidth="1"/>
    <col min="5317" max="5317" width="35.7109375" style="3" customWidth="1"/>
    <col min="5318" max="5319" width="0" style="3" hidden="1" customWidth="1"/>
    <col min="5320" max="5320" width="21.28515625" style="3" customWidth="1"/>
    <col min="5321" max="5321" width="13.42578125" style="3" customWidth="1"/>
    <col min="5322" max="5323" width="0" style="3" hidden="1" customWidth="1"/>
    <col min="5324" max="5324" width="10.42578125" style="3" customWidth="1"/>
    <col min="5325" max="5326" width="0" style="3" hidden="1" customWidth="1"/>
    <col min="5327" max="5327" width="12.42578125" style="3" customWidth="1"/>
    <col min="5328" max="5329" width="0" style="3" hidden="1" customWidth="1"/>
    <col min="5330" max="5330" width="10.42578125" style="3" customWidth="1"/>
    <col min="5331" max="5332" width="0" style="3" hidden="1" customWidth="1"/>
    <col min="5333" max="5333" width="11.140625" style="3" customWidth="1"/>
    <col min="5334" max="5335" width="0" style="3" hidden="1" customWidth="1"/>
    <col min="5336" max="5336" width="10.42578125" style="3" customWidth="1"/>
    <col min="5337" max="5338" width="0" style="3" hidden="1" customWidth="1"/>
    <col min="5339" max="5339" width="9.5703125" style="3" customWidth="1"/>
    <col min="5340" max="5341" width="0" style="3" hidden="1" customWidth="1"/>
    <col min="5342" max="5342" width="10.28515625" style="3" customWidth="1"/>
    <col min="5343" max="5344" width="0" style="3" hidden="1" customWidth="1"/>
    <col min="5345" max="5345" width="10.85546875" style="3" customWidth="1"/>
    <col min="5346" max="5347" width="0" style="3" hidden="1" customWidth="1"/>
    <col min="5348" max="5348" width="12.28515625" style="3" customWidth="1"/>
    <col min="5349" max="5350" width="0" style="3" hidden="1" customWidth="1"/>
    <col min="5351" max="5351" width="11.85546875" style="3" customWidth="1"/>
    <col min="5352" max="5353" width="0" style="3" hidden="1" customWidth="1"/>
    <col min="5354" max="5354" width="10.5703125" style="3" customWidth="1"/>
    <col min="5355" max="5356" width="0" style="3" hidden="1" customWidth="1"/>
    <col min="5357" max="5357" width="10.140625" style="3" customWidth="1"/>
    <col min="5358" max="5359" width="0" style="3" hidden="1" customWidth="1"/>
    <col min="5360" max="5360" width="10.140625" style="3" customWidth="1"/>
    <col min="5361" max="5362" width="0" style="3" hidden="1" customWidth="1"/>
    <col min="5363" max="5363" width="10.42578125" style="3" customWidth="1"/>
    <col min="5364" max="5365" width="0" style="3" hidden="1" customWidth="1"/>
    <col min="5366" max="5366" width="9.7109375" style="3" customWidth="1"/>
    <col min="5367" max="5368" width="0" style="3" hidden="1" customWidth="1"/>
    <col min="5369" max="5369" width="10" style="3" customWidth="1"/>
    <col min="5370" max="5371" width="0" style="3" hidden="1" customWidth="1"/>
    <col min="5372" max="5372" width="12.7109375" style="3" customWidth="1"/>
    <col min="5373" max="5374" width="0" style="3" hidden="1" customWidth="1"/>
    <col min="5375" max="5375" width="12.5703125" style="3" customWidth="1"/>
    <col min="5376" max="5377" width="0" style="3" hidden="1" customWidth="1"/>
    <col min="5378" max="5378" width="10.42578125" style="3" customWidth="1"/>
    <col min="5379" max="5380" width="0" style="3" hidden="1" customWidth="1"/>
    <col min="5381" max="5381" width="9.5703125" style="3" customWidth="1"/>
    <col min="5382" max="5383" width="0" style="3" hidden="1" customWidth="1"/>
    <col min="5384" max="5384" width="10.28515625" style="3" customWidth="1"/>
    <col min="5385" max="5386" width="0" style="3" hidden="1" customWidth="1"/>
    <col min="5387" max="5387" width="11" style="3" customWidth="1"/>
    <col min="5388" max="5389" width="0" style="3" hidden="1" customWidth="1"/>
    <col min="5390" max="5390" width="12.28515625" style="3" customWidth="1"/>
    <col min="5391" max="5392" width="0" style="3" hidden="1" customWidth="1"/>
    <col min="5393" max="5393" width="11.85546875" style="3" customWidth="1"/>
    <col min="5394" max="5395" width="0" style="3" hidden="1" customWidth="1"/>
    <col min="5396" max="5396" width="11" style="3" customWidth="1"/>
    <col min="5397" max="5398" width="0" style="3" hidden="1" customWidth="1"/>
    <col min="5399" max="5399" width="12.140625" style="3" customWidth="1"/>
    <col min="5400" max="5401" width="0" style="3" hidden="1" customWidth="1"/>
    <col min="5402" max="5402" width="11.28515625" style="3" customWidth="1"/>
    <col min="5403" max="5404" width="0" style="3" hidden="1" customWidth="1"/>
    <col min="5405" max="5405" width="11.28515625" style="3" customWidth="1"/>
    <col min="5406" max="5407" width="0" style="3" hidden="1" customWidth="1"/>
    <col min="5408" max="5408" width="10.5703125" style="3" customWidth="1"/>
    <col min="5409" max="5409" width="0" style="3" hidden="1" customWidth="1"/>
    <col min="5410" max="5571" width="9.140625" style="3"/>
    <col min="5572" max="5572" width="10.85546875" style="3" customWidth="1"/>
    <col min="5573" max="5573" width="35.7109375" style="3" customWidth="1"/>
    <col min="5574" max="5575" width="0" style="3" hidden="1" customWidth="1"/>
    <col min="5576" max="5576" width="21.28515625" style="3" customWidth="1"/>
    <col min="5577" max="5577" width="13.42578125" style="3" customWidth="1"/>
    <col min="5578" max="5579" width="0" style="3" hidden="1" customWidth="1"/>
    <col min="5580" max="5580" width="10.42578125" style="3" customWidth="1"/>
    <col min="5581" max="5582" width="0" style="3" hidden="1" customWidth="1"/>
    <col min="5583" max="5583" width="12.42578125" style="3" customWidth="1"/>
    <col min="5584" max="5585" width="0" style="3" hidden="1" customWidth="1"/>
    <col min="5586" max="5586" width="10.42578125" style="3" customWidth="1"/>
    <col min="5587" max="5588" width="0" style="3" hidden="1" customWidth="1"/>
    <col min="5589" max="5589" width="11.140625" style="3" customWidth="1"/>
    <col min="5590" max="5591" width="0" style="3" hidden="1" customWidth="1"/>
    <col min="5592" max="5592" width="10.42578125" style="3" customWidth="1"/>
    <col min="5593" max="5594" width="0" style="3" hidden="1" customWidth="1"/>
    <col min="5595" max="5595" width="9.5703125" style="3" customWidth="1"/>
    <col min="5596" max="5597" width="0" style="3" hidden="1" customWidth="1"/>
    <col min="5598" max="5598" width="10.28515625" style="3" customWidth="1"/>
    <col min="5599" max="5600" width="0" style="3" hidden="1" customWidth="1"/>
    <col min="5601" max="5601" width="10.85546875" style="3" customWidth="1"/>
    <col min="5602" max="5603" width="0" style="3" hidden="1" customWidth="1"/>
    <col min="5604" max="5604" width="12.28515625" style="3" customWidth="1"/>
    <col min="5605" max="5606" width="0" style="3" hidden="1" customWidth="1"/>
    <col min="5607" max="5607" width="11.85546875" style="3" customWidth="1"/>
    <col min="5608" max="5609" width="0" style="3" hidden="1" customWidth="1"/>
    <col min="5610" max="5610" width="10.5703125" style="3" customWidth="1"/>
    <col min="5611" max="5612" width="0" style="3" hidden="1" customWidth="1"/>
    <col min="5613" max="5613" width="10.140625" style="3" customWidth="1"/>
    <col min="5614" max="5615" width="0" style="3" hidden="1" customWidth="1"/>
    <col min="5616" max="5616" width="10.140625" style="3" customWidth="1"/>
    <col min="5617" max="5618" width="0" style="3" hidden="1" customWidth="1"/>
    <col min="5619" max="5619" width="10.42578125" style="3" customWidth="1"/>
    <col min="5620" max="5621" width="0" style="3" hidden="1" customWidth="1"/>
    <col min="5622" max="5622" width="9.7109375" style="3" customWidth="1"/>
    <col min="5623" max="5624" width="0" style="3" hidden="1" customWidth="1"/>
    <col min="5625" max="5625" width="10" style="3" customWidth="1"/>
    <col min="5626" max="5627" width="0" style="3" hidden="1" customWidth="1"/>
    <col min="5628" max="5628" width="12.7109375" style="3" customWidth="1"/>
    <col min="5629" max="5630" width="0" style="3" hidden="1" customWidth="1"/>
    <col min="5631" max="5631" width="12.5703125" style="3" customWidth="1"/>
    <col min="5632" max="5633" width="0" style="3" hidden="1" customWidth="1"/>
    <col min="5634" max="5634" width="10.42578125" style="3" customWidth="1"/>
    <col min="5635" max="5636" width="0" style="3" hidden="1" customWidth="1"/>
    <col min="5637" max="5637" width="9.5703125" style="3" customWidth="1"/>
    <col min="5638" max="5639" width="0" style="3" hidden="1" customWidth="1"/>
    <col min="5640" max="5640" width="10.28515625" style="3" customWidth="1"/>
    <col min="5641" max="5642" width="0" style="3" hidden="1" customWidth="1"/>
    <col min="5643" max="5643" width="11" style="3" customWidth="1"/>
    <col min="5644" max="5645" width="0" style="3" hidden="1" customWidth="1"/>
    <col min="5646" max="5646" width="12.28515625" style="3" customWidth="1"/>
    <col min="5647" max="5648" width="0" style="3" hidden="1" customWidth="1"/>
    <col min="5649" max="5649" width="11.85546875" style="3" customWidth="1"/>
    <col min="5650" max="5651" width="0" style="3" hidden="1" customWidth="1"/>
    <col min="5652" max="5652" width="11" style="3" customWidth="1"/>
    <col min="5653" max="5654" width="0" style="3" hidden="1" customWidth="1"/>
    <col min="5655" max="5655" width="12.140625" style="3" customWidth="1"/>
    <col min="5656" max="5657" width="0" style="3" hidden="1" customWidth="1"/>
    <col min="5658" max="5658" width="11.28515625" style="3" customWidth="1"/>
    <col min="5659" max="5660" width="0" style="3" hidden="1" customWidth="1"/>
    <col min="5661" max="5661" width="11.28515625" style="3" customWidth="1"/>
    <col min="5662" max="5663" width="0" style="3" hidden="1" customWidth="1"/>
    <col min="5664" max="5664" width="10.5703125" style="3" customWidth="1"/>
    <col min="5665" max="5665" width="0" style="3" hidden="1" customWidth="1"/>
    <col min="5666" max="5827" width="9.140625" style="3"/>
    <col min="5828" max="5828" width="10.85546875" style="3" customWidth="1"/>
    <col min="5829" max="5829" width="35.7109375" style="3" customWidth="1"/>
    <col min="5830" max="5831" width="0" style="3" hidden="1" customWidth="1"/>
    <col min="5832" max="5832" width="21.28515625" style="3" customWidth="1"/>
    <col min="5833" max="5833" width="13.42578125" style="3" customWidth="1"/>
    <col min="5834" max="5835" width="0" style="3" hidden="1" customWidth="1"/>
    <col min="5836" max="5836" width="10.42578125" style="3" customWidth="1"/>
    <col min="5837" max="5838" width="0" style="3" hidden="1" customWidth="1"/>
    <col min="5839" max="5839" width="12.42578125" style="3" customWidth="1"/>
    <col min="5840" max="5841" width="0" style="3" hidden="1" customWidth="1"/>
    <col min="5842" max="5842" width="10.42578125" style="3" customWidth="1"/>
    <col min="5843" max="5844" width="0" style="3" hidden="1" customWidth="1"/>
    <col min="5845" max="5845" width="11.140625" style="3" customWidth="1"/>
    <col min="5846" max="5847" width="0" style="3" hidden="1" customWidth="1"/>
    <col min="5848" max="5848" width="10.42578125" style="3" customWidth="1"/>
    <col min="5849" max="5850" width="0" style="3" hidden="1" customWidth="1"/>
    <col min="5851" max="5851" width="9.5703125" style="3" customWidth="1"/>
    <col min="5852" max="5853" width="0" style="3" hidden="1" customWidth="1"/>
    <col min="5854" max="5854" width="10.28515625" style="3" customWidth="1"/>
    <col min="5855" max="5856" width="0" style="3" hidden="1" customWidth="1"/>
    <col min="5857" max="5857" width="10.85546875" style="3" customWidth="1"/>
    <col min="5858" max="5859" width="0" style="3" hidden="1" customWidth="1"/>
    <col min="5860" max="5860" width="12.28515625" style="3" customWidth="1"/>
    <col min="5861" max="5862" width="0" style="3" hidden="1" customWidth="1"/>
    <col min="5863" max="5863" width="11.85546875" style="3" customWidth="1"/>
    <col min="5864" max="5865" width="0" style="3" hidden="1" customWidth="1"/>
    <col min="5866" max="5866" width="10.5703125" style="3" customWidth="1"/>
    <col min="5867" max="5868" width="0" style="3" hidden="1" customWidth="1"/>
    <col min="5869" max="5869" width="10.140625" style="3" customWidth="1"/>
    <col min="5870" max="5871" width="0" style="3" hidden="1" customWidth="1"/>
    <col min="5872" max="5872" width="10.140625" style="3" customWidth="1"/>
    <col min="5873" max="5874" width="0" style="3" hidden="1" customWidth="1"/>
    <col min="5875" max="5875" width="10.42578125" style="3" customWidth="1"/>
    <col min="5876" max="5877" width="0" style="3" hidden="1" customWidth="1"/>
    <col min="5878" max="5878" width="9.7109375" style="3" customWidth="1"/>
    <col min="5879" max="5880" width="0" style="3" hidden="1" customWidth="1"/>
    <col min="5881" max="5881" width="10" style="3" customWidth="1"/>
    <col min="5882" max="5883" width="0" style="3" hidden="1" customWidth="1"/>
    <col min="5884" max="5884" width="12.7109375" style="3" customWidth="1"/>
    <col min="5885" max="5886" width="0" style="3" hidden="1" customWidth="1"/>
    <col min="5887" max="5887" width="12.5703125" style="3" customWidth="1"/>
    <col min="5888" max="5889" width="0" style="3" hidden="1" customWidth="1"/>
    <col min="5890" max="5890" width="10.42578125" style="3" customWidth="1"/>
    <col min="5891" max="5892" width="0" style="3" hidden="1" customWidth="1"/>
    <col min="5893" max="5893" width="9.5703125" style="3" customWidth="1"/>
    <col min="5894" max="5895" width="0" style="3" hidden="1" customWidth="1"/>
    <col min="5896" max="5896" width="10.28515625" style="3" customWidth="1"/>
    <col min="5897" max="5898" width="0" style="3" hidden="1" customWidth="1"/>
    <col min="5899" max="5899" width="11" style="3" customWidth="1"/>
    <col min="5900" max="5901" width="0" style="3" hidden="1" customWidth="1"/>
    <col min="5902" max="5902" width="12.28515625" style="3" customWidth="1"/>
    <col min="5903" max="5904" width="0" style="3" hidden="1" customWidth="1"/>
    <col min="5905" max="5905" width="11.85546875" style="3" customWidth="1"/>
    <col min="5906" max="5907" width="0" style="3" hidden="1" customWidth="1"/>
    <col min="5908" max="5908" width="11" style="3" customWidth="1"/>
    <col min="5909" max="5910" width="0" style="3" hidden="1" customWidth="1"/>
    <col min="5911" max="5911" width="12.140625" style="3" customWidth="1"/>
    <col min="5912" max="5913" width="0" style="3" hidden="1" customWidth="1"/>
    <col min="5914" max="5914" width="11.28515625" style="3" customWidth="1"/>
    <col min="5915" max="5916" width="0" style="3" hidden="1" customWidth="1"/>
    <col min="5917" max="5917" width="11.28515625" style="3" customWidth="1"/>
    <col min="5918" max="5919" width="0" style="3" hidden="1" customWidth="1"/>
    <col min="5920" max="5920" width="10.5703125" style="3" customWidth="1"/>
    <col min="5921" max="5921" width="0" style="3" hidden="1" customWidth="1"/>
    <col min="5922" max="6083" width="9.140625" style="3"/>
    <col min="6084" max="6084" width="10.85546875" style="3" customWidth="1"/>
    <col min="6085" max="6085" width="35.7109375" style="3" customWidth="1"/>
    <col min="6086" max="6087" width="0" style="3" hidden="1" customWidth="1"/>
    <col min="6088" max="6088" width="21.28515625" style="3" customWidth="1"/>
    <col min="6089" max="6089" width="13.42578125" style="3" customWidth="1"/>
    <col min="6090" max="6091" width="0" style="3" hidden="1" customWidth="1"/>
    <col min="6092" max="6092" width="10.42578125" style="3" customWidth="1"/>
    <col min="6093" max="6094" width="0" style="3" hidden="1" customWidth="1"/>
    <col min="6095" max="6095" width="12.42578125" style="3" customWidth="1"/>
    <col min="6096" max="6097" width="0" style="3" hidden="1" customWidth="1"/>
    <col min="6098" max="6098" width="10.42578125" style="3" customWidth="1"/>
    <col min="6099" max="6100" width="0" style="3" hidden="1" customWidth="1"/>
    <col min="6101" max="6101" width="11.140625" style="3" customWidth="1"/>
    <col min="6102" max="6103" width="0" style="3" hidden="1" customWidth="1"/>
    <col min="6104" max="6104" width="10.42578125" style="3" customWidth="1"/>
    <col min="6105" max="6106" width="0" style="3" hidden="1" customWidth="1"/>
    <col min="6107" max="6107" width="9.5703125" style="3" customWidth="1"/>
    <col min="6108" max="6109" width="0" style="3" hidden="1" customWidth="1"/>
    <col min="6110" max="6110" width="10.28515625" style="3" customWidth="1"/>
    <col min="6111" max="6112" width="0" style="3" hidden="1" customWidth="1"/>
    <col min="6113" max="6113" width="10.85546875" style="3" customWidth="1"/>
    <col min="6114" max="6115" width="0" style="3" hidden="1" customWidth="1"/>
    <col min="6116" max="6116" width="12.28515625" style="3" customWidth="1"/>
    <col min="6117" max="6118" width="0" style="3" hidden="1" customWidth="1"/>
    <col min="6119" max="6119" width="11.85546875" style="3" customWidth="1"/>
    <col min="6120" max="6121" width="0" style="3" hidden="1" customWidth="1"/>
    <col min="6122" max="6122" width="10.5703125" style="3" customWidth="1"/>
    <col min="6123" max="6124" width="0" style="3" hidden="1" customWidth="1"/>
    <col min="6125" max="6125" width="10.140625" style="3" customWidth="1"/>
    <col min="6126" max="6127" width="0" style="3" hidden="1" customWidth="1"/>
    <col min="6128" max="6128" width="10.140625" style="3" customWidth="1"/>
    <col min="6129" max="6130" width="0" style="3" hidden="1" customWidth="1"/>
    <col min="6131" max="6131" width="10.42578125" style="3" customWidth="1"/>
    <col min="6132" max="6133" width="0" style="3" hidden="1" customWidth="1"/>
    <col min="6134" max="6134" width="9.7109375" style="3" customWidth="1"/>
    <col min="6135" max="6136" width="0" style="3" hidden="1" customWidth="1"/>
    <col min="6137" max="6137" width="10" style="3" customWidth="1"/>
    <col min="6138" max="6139" width="0" style="3" hidden="1" customWidth="1"/>
    <col min="6140" max="6140" width="12.7109375" style="3" customWidth="1"/>
    <col min="6141" max="6142" width="0" style="3" hidden="1" customWidth="1"/>
    <col min="6143" max="6143" width="12.5703125" style="3" customWidth="1"/>
    <col min="6144" max="6145" width="0" style="3" hidden="1" customWidth="1"/>
    <col min="6146" max="6146" width="10.42578125" style="3" customWidth="1"/>
    <col min="6147" max="6148" width="0" style="3" hidden="1" customWidth="1"/>
    <col min="6149" max="6149" width="9.5703125" style="3" customWidth="1"/>
    <col min="6150" max="6151" width="0" style="3" hidden="1" customWidth="1"/>
    <col min="6152" max="6152" width="10.28515625" style="3" customWidth="1"/>
    <col min="6153" max="6154" width="0" style="3" hidden="1" customWidth="1"/>
    <col min="6155" max="6155" width="11" style="3" customWidth="1"/>
    <col min="6156" max="6157" width="0" style="3" hidden="1" customWidth="1"/>
    <col min="6158" max="6158" width="12.28515625" style="3" customWidth="1"/>
    <col min="6159" max="6160" width="0" style="3" hidden="1" customWidth="1"/>
    <col min="6161" max="6161" width="11.85546875" style="3" customWidth="1"/>
    <col min="6162" max="6163" width="0" style="3" hidden="1" customWidth="1"/>
    <col min="6164" max="6164" width="11" style="3" customWidth="1"/>
    <col min="6165" max="6166" width="0" style="3" hidden="1" customWidth="1"/>
    <col min="6167" max="6167" width="12.140625" style="3" customWidth="1"/>
    <col min="6168" max="6169" width="0" style="3" hidden="1" customWidth="1"/>
    <col min="6170" max="6170" width="11.28515625" style="3" customWidth="1"/>
    <col min="6171" max="6172" width="0" style="3" hidden="1" customWidth="1"/>
    <col min="6173" max="6173" width="11.28515625" style="3" customWidth="1"/>
    <col min="6174" max="6175" width="0" style="3" hidden="1" customWidth="1"/>
    <col min="6176" max="6176" width="10.5703125" style="3" customWidth="1"/>
    <col min="6177" max="6177" width="0" style="3" hidden="1" customWidth="1"/>
    <col min="6178" max="6339" width="9.140625" style="3"/>
    <col min="6340" max="6340" width="10.85546875" style="3" customWidth="1"/>
    <col min="6341" max="6341" width="35.7109375" style="3" customWidth="1"/>
    <col min="6342" max="6343" width="0" style="3" hidden="1" customWidth="1"/>
    <col min="6344" max="6344" width="21.28515625" style="3" customWidth="1"/>
    <col min="6345" max="6345" width="13.42578125" style="3" customWidth="1"/>
    <col min="6346" max="6347" width="0" style="3" hidden="1" customWidth="1"/>
    <col min="6348" max="6348" width="10.42578125" style="3" customWidth="1"/>
    <col min="6349" max="6350" width="0" style="3" hidden="1" customWidth="1"/>
    <col min="6351" max="6351" width="12.42578125" style="3" customWidth="1"/>
    <col min="6352" max="6353" width="0" style="3" hidden="1" customWidth="1"/>
    <col min="6354" max="6354" width="10.42578125" style="3" customWidth="1"/>
    <col min="6355" max="6356" width="0" style="3" hidden="1" customWidth="1"/>
    <col min="6357" max="6357" width="11.140625" style="3" customWidth="1"/>
    <col min="6358" max="6359" width="0" style="3" hidden="1" customWidth="1"/>
    <col min="6360" max="6360" width="10.42578125" style="3" customWidth="1"/>
    <col min="6361" max="6362" width="0" style="3" hidden="1" customWidth="1"/>
    <col min="6363" max="6363" width="9.5703125" style="3" customWidth="1"/>
    <col min="6364" max="6365" width="0" style="3" hidden="1" customWidth="1"/>
    <col min="6366" max="6366" width="10.28515625" style="3" customWidth="1"/>
    <col min="6367" max="6368" width="0" style="3" hidden="1" customWidth="1"/>
    <col min="6369" max="6369" width="10.85546875" style="3" customWidth="1"/>
    <col min="6370" max="6371" width="0" style="3" hidden="1" customWidth="1"/>
    <col min="6372" max="6372" width="12.28515625" style="3" customWidth="1"/>
    <col min="6373" max="6374" width="0" style="3" hidden="1" customWidth="1"/>
    <col min="6375" max="6375" width="11.85546875" style="3" customWidth="1"/>
    <col min="6376" max="6377" width="0" style="3" hidden="1" customWidth="1"/>
    <col min="6378" max="6378" width="10.5703125" style="3" customWidth="1"/>
    <col min="6379" max="6380" width="0" style="3" hidden="1" customWidth="1"/>
    <col min="6381" max="6381" width="10.140625" style="3" customWidth="1"/>
    <col min="6382" max="6383" width="0" style="3" hidden="1" customWidth="1"/>
    <col min="6384" max="6384" width="10.140625" style="3" customWidth="1"/>
    <col min="6385" max="6386" width="0" style="3" hidden="1" customWidth="1"/>
    <col min="6387" max="6387" width="10.42578125" style="3" customWidth="1"/>
    <col min="6388" max="6389" width="0" style="3" hidden="1" customWidth="1"/>
    <col min="6390" max="6390" width="9.7109375" style="3" customWidth="1"/>
    <col min="6391" max="6392" width="0" style="3" hidden="1" customWidth="1"/>
    <col min="6393" max="6393" width="10" style="3" customWidth="1"/>
    <col min="6394" max="6395" width="0" style="3" hidden="1" customWidth="1"/>
    <col min="6396" max="6396" width="12.7109375" style="3" customWidth="1"/>
    <col min="6397" max="6398" width="0" style="3" hidden="1" customWidth="1"/>
    <col min="6399" max="6399" width="12.5703125" style="3" customWidth="1"/>
    <col min="6400" max="6401" width="0" style="3" hidden="1" customWidth="1"/>
    <col min="6402" max="6402" width="10.42578125" style="3" customWidth="1"/>
    <col min="6403" max="6404" width="0" style="3" hidden="1" customWidth="1"/>
    <col min="6405" max="6405" width="9.5703125" style="3" customWidth="1"/>
    <col min="6406" max="6407" width="0" style="3" hidden="1" customWidth="1"/>
    <col min="6408" max="6408" width="10.28515625" style="3" customWidth="1"/>
    <col min="6409" max="6410" width="0" style="3" hidden="1" customWidth="1"/>
    <col min="6411" max="6411" width="11" style="3" customWidth="1"/>
    <col min="6412" max="6413" width="0" style="3" hidden="1" customWidth="1"/>
    <col min="6414" max="6414" width="12.28515625" style="3" customWidth="1"/>
    <col min="6415" max="6416" width="0" style="3" hidden="1" customWidth="1"/>
    <col min="6417" max="6417" width="11.85546875" style="3" customWidth="1"/>
    <col min="6418" max="6419" width="0" style="3" hidden="1" customWidth="1"/>
    <col min="6420" max="6420" width="11" style="3" customWidth="1"/>
    <col min="6421" max="6422" width="0" style="3" hidden="1" customWidth="1"/>
    <col min="6423" max="6423" width="12.140625" style="3" customWidth="1"/>
    <col min="6424" max="6425" width="0" style="3" hidden="1" customWidth="1"/>
    <col min="6426" max="6426" width="11.28515625" style="3" customWidth="1"/>
    <col min="6427" max="6428" width="0" style="3" hidden="1" customWidth="1"/>
    <col min="6429" max="6429" width="11.28515625" style="3" customWidth="1"/>
    <col min="6430" max="6431" width="0" style="3" hidden="1" customWidth="1"/>
    <col min="6432" max="6432" width="10.5703125" style="3" customWidth="1"/>
    <col min="6433" max="6433" width="0" style="3" hidden="1" customWidth="1"/>
    <col min="6434" max="6595" width="9.140625" style="3"/>
    <col min="6596" max="6596" width="10.85546875" style="3" customWidth="1"/>
    <col min="6597" max="6597" width="35.7109375" style="3" customWidth="1"/>
    <col min="6598" max="6599" width="0" style="3" hidden="1" customWidth="1"/>
    <col min="6600" max="6600" width="21.28515625" style="3" customWidth="1"/>
    <col min="6601" max="6601" width="13.42578125" style="3" customWidth="1"/>
    <col min="6602" max="6603" width="0" style="3" hidden="1" customWidth="1"/>
    <col min="6604" max="6604" width="10.42578125" style="3" customWidth="1"/>
    <col min="6605" max="6606" width="0" style="3" hidden="1" customWidth="1"/>
    <col min="6607" max="6607" width="12.42578125" style="3" customWidth="1"/>
    <col min="6608" max="6609" width="0" style="3" hidden="1" customWidth="1"/>
    <col min="6610" max="6610" width="10.42578125" style="3" customWidth="1"/>
    <col min="6611" max="6612" width="0" style="3" hidden="1" customWidth="1"/>
    <col min="6613" max="6613" width="11.140625" style="3" customWidth="1"/>
    <col min="6614" max="6615" width="0" style="3" hidden="1" customWidth="1"/>
    <col min="6616" max="6616" width="10.42578125" style="3" customWidth="1"/>
    <col min="6617" max="6618" width="0" style="3" hidden="1" customWidth="1"/>
    <col min="6619" max="6619" width="9.5703125" style="3" customWidth="1"/>
    <col min="6620" max="6621" width="0" style="3" hidden="1" customWidth="1"/>
    <col min="6622" max="6622" width="10.28515625" style="3" customWidth="1"/>
    <col min="6623" max="6624" width="0" style="3" hidden="1" customWidth="1"/>
    <col min="6625" max="6625" width="10.85546875" style="3" customWidth="1"/>
    <col min="6626" max="6627" width="0" style="3" hidden="1" customWidth="1"/>
    <col min="6628" max="6628" width="12.28515625" style="3" customWidth="1"/>
    <col min="6629" max="6630" width="0" style="3" hidden="1" customWidth="1"/>
    <col min="6631" max="6631" width="11.85546875" style="3" customWidth="1"/>
    <col min="6632" max="6633" width="0" style="3" hidden="1" customWidth="1"/>
    <col min="6634" max="6634" width="10.5703125" style="3" customWidth="1"/>
    <col min="6635" max="6636" width="0" style="3" hidden="1" customWidth="1"/>
    <col min="6637" max="6637" width="10.140625" style="3" customWidth="1"/>
    <col min="6638" max="6639" width="0" style="3" hidden="1" customWidth="1"/>
    <col min="6640" max="6640" width="10.140625" style="3" customWidth="1"/>
    <col min="6641" max="6642" width="0" style="3" hidden="1" customWidth="1"/>
    <col min="6643" max="6643" width="10.42578125" style="3" customWidth="1"/>
    <col min="6644" max="6645" width="0" style="3" hidden="1" customWidth="1"/>
    <col min="6646" max="6646" width="9.7109375" style="3" customWidth="1"/>
    <col min="6647" max="6648" width="0" style="3" hidden="1" customWidth="1"/>
    <col min="6649" max="6649" width="10" style="3" customWidth="1"/>
    <col min="6650" max="6651" width="0" style="3" hidden="1" customWidth="1"/>
    <col min="6652" max="6652" width="12.7109375" style="3" customWidth="1"/>
    <col min="6653" max="6654" width="0" style="3" hidden="1" customWidth="1"/>
    <col min="6655" max="6655" width="12.5703125" style="3" customWidth="1"/>
    <col min="6656" max="6657" width="0" style="3" hidden="1" customWidth="1"/>
    <col min="6658" max="6658" width="10.42578125" style="3" customWidth="1"/>
    <col min="6659" max="6660" width="0" style="3" hidden="1" customWidth="1"/>
    <col min="6661" max="6661" width="9.5703125" style="3" customWidth="1"/>
    <col min="6662" max="6663" width="0" style="3" hidden="1" customWidth="1"/>
    <col min="6664" max="6664" width="10.28515625" style="3" customWidth="1"/>
    <col min="6665" max="6666" width="0" style="3" hidden="1" customWidth="1"/>
    <col min="6667" max="6667" width="11" style="3" customWidth="1"/>
    <col min="6668" max="6669" width="0" style="3" hidden="1" customWidth="1"/>
    <col min="6670" max="6670" width="12.28515625" style="3" customWidth="1"/>
    <col min="6671" max="6672" width="0" style="3" hidden="1" customWidth="1"/>
    <col min="6673" max="6673" width="11.85546875" style="3" customWidth="1"/>
    <col min="6674" max="6675" width="0" style="3" hidden="1" customWidth="1"/>
    <col min="6676" max="6676" width="11" style="3" customWidth="1"/>
    <col min="6677" max="6678" width="0" style="3" hidden="1" customWidth="1"/>
    <col min="6679" max="6679" width="12.140625" style="3" customWidth="1"/>
    <col min="6680" max="6681" width="0" style="3" hidden="1" customWidth="1"/>
    <col min="6682" max="6682" width="11.28515625" style="3" customWidth="1"/>
    <col min="6683" max="6684" width="0" style="3" hidden="1" customWidth="1"/>
    <col min="6685" max="6685" width="11.28515625" style="3" customWidth="1"/>
    <col min="6686" max="6687" width="0" style="3" hidden="1" customWidth="1"/>
    <col min="6688" max="6688" width="10.5703125" style="3" customWidth="1"/>
    <col min="6689" max="6689" width="0" style="3" hidden="1" customWidth="1"/>
    <col min="6690" max="6851" width="9.140625" style="3"/>
    <col min="6852" max="6852" width="10.85546875" style="3" customWidth="1"/>
    <col min="6853" max="6853" width="35.7109375" style="3" customWidth="1"/>
    <col min="6854" max="6855" width="0" style="3" hidden="1" customWidth="1"/>
    <col min="6856" max="6856" width="21.28515625" style="3" customWidth="1"/>
    <col min="6857" max="6857" width="13.42578125" style="3" customWidth="1"/>
    <col min="6858" max="6859" width="0" style="3" hidden="1" customWidth="1"/>
    <col min="6860" max="6860" width="10.42578125" style="3" customWidth="1"/>
    <col min="6861" max="6862" width="0" style="3" hidden="1" customWidth="1"/>
    <col min="6863" max="6863" width="12.42578125" style="3" customWidth="1"/>
    <col min="6864" max="6865" width="0" style="3" hidden="1" customWidth="1"/>
    <col min="6866" max="6866" width="10.42578125" style="3" customWidth="1"/>
    <col min="6867" max="6868" width="0" style="3" hidden="1" customWidth="1"/>
    <col min="6869" max="6869" width="11.140625" style="3" customWidth="1"/>
    <col min="6870" max="6871" width="0" style="3" hidden="1" customWidth="1"/>
    <col min="6872" max="6872" width="10.42578125" style="3" customWidth="1"/>
    <col min="6873" max="6874" width="0" style="3" hidden="1" customWidth="1"/>
    <col min="6875" max="6875" width="9.5703125" style="3" customWidth="1"/>
    <col min="6876" max="6877" width="0" style="3" hidden="1" customWidth="1"/>
    <col min="6878" max="6878" width="10.28515625" style="3" customWidth="1"/>
    <col min="6879" max="6880" width="0" style="3" hidden="1" customWidth="1"/>
    <col min="6881" max="6881" width="10.85546875" style="3" customWidth="1"/>
    <col min="6882" max="6883" width="0" style="3" hidden="1" customWidth="1"/>
    <col min="6884" max="6884" width="12.28515625" style="3" customWidth="1"/>
    <col min="6885" max="6886" width="0" style="3" hidden="1" customWidth="1"/>
    <col min="6887" max="6887" width="11.85546875" style="3" customWidth="1"/>
    <col min="6888" max="6889" width="0" style="3" hidden="1" customWidth="1"/>
    <col min="6890" max="6890" width="10.5703125" style="3" customWidth="1"/>
    <col min="6891" max="6892" width="0" style="3" hidden="1" customWidth="1"/>
    <col min="6893" max="6893" width="10.140625" style="3" customWidth="1"/>
    <col min="6894" max="6895" width="0" style="3" hidden="1" customWidth="1"/>
    <col min="6896" max="6896" width="10.140625" style="3" customWidth="1"/>
    <col min="6897" max="6898" width="0" style="3" hidden="1" customWidth="1"/>
    <col min="6899" max="6899" width="10.42578125" style="3" customWidth="1"/>
    <col min="6900" max="6901" width="0" style="3" hidden="1" customWidth="1"/>
    <col min="6902" max="6902" width="9.7109375" style="3" customWidth="1"/>
    <col min="6903" max="6904" width="0" style="3" hidden="1" customWidth="1"/>
    <col min="6905" max="6905" width="10" style="3" customWidth="1"/>
    <col min="6906" max="6907" width="0" style="3" hidden="1" customWidth="1"/>
    <col min="6908" max="6908" width="12.7109375" style="3" customWidth="1"/>
    <col min="6909" max="6910" width="0" style="3" hidden="1" customWidth="1"/>
    <col min="6911" max="6911" width="12.5703125" style="3" customWidth="1"/>
    <col min="6912" max="6913" width="0" style="3" hidden="1" customWidth="1"/>
    <col min="6914" max="6914" width="10.42578125" style="3" customWidth="1"/>
    <col min="6915" max="6916" width="0" style="3" hidden="1" customWidth="1"/>
    <col min="6917" max="6917" width="9.5703125" style="3" customWidth="1"/>
    <col min="6918" max="6919" width="0" style="3" hidden="1" customWidth="1"/>
    <col min="6920" max="6920" width="10.28515625" style="3" customWidth="1"/>
    <col min="6921" max="6922" width="0" style="3" hidden="1" customWidth="1"/>
    <col min="6923" max="6923" width="11" style="3" customWidth="1"/>
    <col min="6924" max="6925" width="0" style="3" hidden="1" customWidth="1"/>
    <col min="6926" max="6926" width="12.28515625" style="3" customWidth="1"/>
    <col min="6927" max="6928" width="0" style="3" hidden="1" customWidth="1"/>
    <col min="6929" max="6929" width="11.85546875" style="3" customWidth="1"/>
    <col min="6930" max="6931" width="0" style="3" hidden="1" customWidth="1"/>
    <col min="6932" max="6932" width="11" style="3" customWidth="1"/>
    <col min="6933" max="6934" width="0" style="3" hidden="1" customWidth="1"/>
    <col min="6935" max="6935" width="12.140625" style="3" customWidth="1"/>
    <col min="6936" max="6937" width="0" style="3" hidden="1" customWidth="1"/>
    <col min="6938" max="6938" width="11.28515625" style="3" customWidth="1"/>
    <col min="6939" max="6940" width="0" style="3" hidden="1" customWidth="1"/>
    <col min="6941" max="6941" width="11.28515625" style="3" customWidth="1"/>
    <col min="6942" max="6943" width="0" style="3" hidden="1" customWidth="1"/>
    <col min="6944" max="6944" width="10.5703125" style="3" customWidth="1"/>
    <col min="6945" max="6945" width="0" style="3" hidden="1" customWidth="1"/>
    <col min="6946" max="7107" width="9.140625" style="3"/>
    <col min="7108" max="7108" width="10.85546875" style="3" customWidth="1"/>
    <col min="7109" max="7109" width="35.7109375" style="3" customWidth="1"/>
    <col min="7110" max="7111" width="0" style="3" hidden="1" customWidth="1"/>
    <col min="7112" max="7112" width="21.28515625" style="3" customWidth="1"/>
    <col min="7113" max="7113" width="13.42578125" style="3" customWidth="1"/>
    <col min="7114" max="7115" width="0" style="3" hidden="1" customWidth="1"/>
    <col min="7116" max="7116" width="10.42578125" style="3" customWidth="1"/>
    <col min="7117" max="7118" width="0" style="3" hidden="1" customWidth="1"/>
    <col min="7119" max="7119" width="12.42578125" style="3" customWidth="1"/>
    <col min="7120" max="7121" width="0" style="3" hidden="1" customWidth="1"/>
    <col min="7122" max="7122" width="10.42578125" style="3" customWidth="1"/>
    <col min="7123" max="7124" width="0" style="3" hidden="1" customWidth="1"/>
    <col min="7125" max="7125" width="11.140625" style="3" customWidth="1"/>
    <col min="7126" max="7127" width="0" style="3" hidden="1" customWidth="1"/>
    <col min="7128" max="7128" width="10.42578125" style="3" customWidth="1"/>
    <col min="7129" max="7130" width="0" style="3" hidden="1" customWidth="1"/>
    <col min="7131" max="7131" width="9.5703125" style="3" customWidth="1"/>
    <col min="7132" max="7133" width="0" style="3" hidden="1" customWidth="1"/>
    <col min="7134" max="7134" width="10.28515625" style="3" customWidth="1"/>
    <col min="7135" max="7136" width="0" style="3" hidden="1" customWidth="1"/>
    <col min="7137" max="7137" width="10.85546875" style="3" customWidth="1"/>
    <col min="7138" max="7139" width="0" style="3" hidden="1" customWidth="1"/>
    <col min="7140" max="7140" width="12.28515625" style="3" customWidth="1"/>
    <col min="7141" max="7142" width="0" style="3" hidden="1" customWidth="1"/>
    <col min="7143" max="7143" width="11.85546875" style="3" customWidth="1"/>
    <col min="7144" max="7145" width="0" style="3" hidden="1" customWidth="1"/>
    <col min="7146" max="7146" width="10.5703125" style="3" customWidth="1"/>
    <col min="7147" max="7148" width="0" style="3" hidden="1" customWidth="1"/>
    <col min="7149" max="7149" width="10.140625" style="3" customWidth="1"/>
    <col min="7150" max="7151" width="0" style="3" hidden="1" customWidth="1"/>
    <col min="7152" max="7152" width="10.140625" style="3" customWidth="1"/>
    <col min="7153" max="7154" width="0" style="3" hidden="1" customWidth="1"/>
    <col min="7155" max="7155" width="10.42578125" style="3" customWidth="1"/>
    <col min="7156" max="7157" width="0" style="3" hidden="1" customWidth="1"/>
    <col min="7158" max="7158" width="9.7109375" style="3" customWidth="1"/>
    <col min="7159" max="7160" width="0" style="3" hidden="1" customWidth="1"/>
    <col min="7161" max="7161" width="10" style="3" customWidth="1"/>
    <col min="7162" max="7163" width="0" style="3" hidden="1" customWidth="1"/>
    <col min="7164" max="7164" width="12.7109375" style="3" customWidth="1"/>
    <col min="7165" max="7166" width="0" style="3" hidden="1" customWidth="1"/>
    <col min="7167" max="7167" width="12.5703125" style="3" customWidth="1"/>
    <col min="7168" max="7169" width="0" style="3" hidden="1" customWidth="1"/>
    <col min="7170" max="7170" width="10.42578125" style="3" customWidth="1"/>
    <col min="7171" max="7172" width="0" style="3" hidden="1" customWidth="1"/>
    <col min="7173" max="7173" width="9.5703125" style="3" customWidth="1"/>
    <col min="7174" max="7175" width="0" style="3" hidden="1" customWidth="1"/>
    <col min="7176" max="7176" width="10.28515625" style="3" customWidth="1"/>
    <col min="7177" max="7178" width="0" style="3" hidden="1" customWidth="1"/>
    <col min="7179" max="7179" width="11" style="3" customWidth="1"/>
    <col min="7180" max="7181" width="0" style="3" hidden="1" customWidth="1"/>
    <col min="7182" max="7182" width="12.28515625" style="3" customWidth="1"/>
    <col min="7183" max="7184" width="0" style="3" hidden="1" customWidth="1"/>
    <col min="7185" max="7185" width="11.85546875" style="3" customWidth="1"/>
    <col min="7186" max="7187" width="0" style="3" hidden="1" customWidth="1"/>
    <col min="7188" max="7188" width="11" style="3" customWidth="1"/>
    <col min="7189" max="7190" width="0" style="3" hidden="1" customWidth="1"/>
    <col min="7191" max="7191" width="12.140625" style="3" customWidth="1"/>
    <col min="7192" max="7193" width="0" style="3" hidden="1" customWidth="1"/>
    <col min="7194" max="7194" width="11.28515625" style="3" customWidth="1"/>
    <col min="7195" max="7196" width="0" style="3" hidden="1" customWidth="1"/>
    <col min="7197" max="7197" width="11.28515625" style="3" customWidth="1"/>
    <col min="7198" max="7199" width="0" style="3" hidden="1" customWidth="1"/>
    <col min="7200" max="7200" width="10.5703125" style="3" customWidth="1"/>
    <col min="7201" max="7201" width="0" style="3" hidden="1" customWidth="1"/>
    <col min="7202" max="7363" width="9.140625" style="3"/>
    <col min="7364" max="7364" width="10.85546875" style="3" customWidth="1"/>
    <col min="7365" max="7365" width="35.7109375" style="3" customWidth="1"/>
    <col min="7366" max="7367" width="0" style="3" hidden="1" customWidth="1"/>
    <col min="7368" max="7368" width="21.28515625" style="3" customWidth="1"/>
    <col min="7369" max="7369" width="13.42578125" style="3" customWidth="1"/>
    <col min="7370" max="7371" width="0" style="3" hidden="1" customWidth="1"/>
    <col min="7372" max="7372" width="10.42578125" style="3" customWidth="1"/>
    <col min="7373" max="7374" width="0" style="3" hidden="1" customWidth="1"/>
    <col min="7375" max="7375" width="12.42578125" style="3" customWidth="1"/>
    <col min="7376" max="7377" width="0" style="3" hidden="1" customWidth="1"/>
    <col min="7378" max="7378" width="10.42578125" style="3" customWidth="1"/>
    <col min="7379" max="7380" width="0" style="3" hidden="1" customWidth="1"/>
    <col min="7381" max="7381" width="11.140625" style="3" customWidth="1"/>
    <col min="7382" max="7383" width="0" style="3" hidden="1" customWidth="1"/>
    <col min="7384" max="7384" width="10.42578125" style="3" customWidth="1"/>
    <col min="7385" max="7386" width="0" style="3" hidden="1" customWidth="1"/>
    <col min="7387" max="7387" width="9.5703125" style="3" customWidth="1"/>
    <col min="7388" max="7389" width="0" style="3" hidden="1" customWidth="1"/>
    <col min="7390" max="7390" width="10.28515625" style="3" customWidth="1"/>
    <col min="7391" max="7392" width="0" style="3" hidden="1" customWidth="1"/>
    <col min="7393" max="7393" width="10.85546875" style="3" customWidth="1"/>
    <col min="7394" max="7395" width="0" style="3" hidden="1" customWidth="1"/>
    <col min="7396" max="7396" width="12.28515625" style="3" customWidth="1"/>
    <col min="7397" max="7398" width="0" style="3" hidden="1" customWidth="1"/>
    <col min="7399" max="7399" width="11.85546875" style="3" customWidth="1"/>
    <col min="7400" max="7401" width="0" style="3" hidden="1" customWidth="1"/>
    <col min="7402" max="7402" width="10.5703125" style="3" customWidth="1"/>
    <col min="7403" max="7404" width="0" style="3" hidden="1" customWidth="1"/>
    <col min="7405" max="7405" width="10.140625" style="3" customWidth="1"/>
    <col min="7406" max="7407" width="0" style="3" hidden="1" customWidth="1"/>
    <col min="7408" max="7408" width="10.140625" style="3" customWidth="1"/>
    <col min="7409" max="7410" width="0" style="3" hidden="1" customWidth="1"/>
    <col min="7411" max="7411" width="10.42578125" style="3" customWidth="1"/>
    <col min="7412" max="7413" width="0" style="3" hidden="1" customWidth="1"/>
    <col min="7414" max="7414" width="9.7109375" style="3" customWidth="1"/>
    <col min="7415" max="7416" width="0" style="3" hidden="1" customWidth="1"/>
    <col min="7417" max="7417" width="10" style="3" customWidth="1"/>
    <col min="7418" max="7419" width="0" style="3" hidden="1" customWidth="1"/>
    <col min="7420" max="7420" width="12.7109375" style="3" customWidth="1"/>
    <col min="7421" max="7422" width="0" style="3" hidden="1" customWidth="1"/>
    <col min="7423" max="7423" width="12.5703125" style="3" customWidth="1"/>
    <col min="7424" max="7425" width="0" style="3" hidden="1" customWidth="1"/>
    <col min="7426" max="7426" width="10.42578125" style="3" customWidth="1"/>
    <col min="7427" max="7428" width="0" style="3" hidden="1" customWidth="1"/>
    <col min="7429" max="7429" width="9.5703125" style="3" customWidth="1"/>
    <col min="7430" max="7431" width="0" style="3" hidden="1" customWidth="1"/>
    <col min="7432" max="7432" width="10.28515625" style="3" customWidth="1"/>
    <col min="7433" max="7434" width="0" style="3" hidden="1" customWidth="1"/>
    <col min="7435" max="7435" width="11" style="3" customWidth="1"/>
    <col min="7436" max="7437" width="0" style="3" hidden="1" customWidth="1"/>
    <col min="7438" max="7438" width="12.28515625" style="3" customWidth="1"/>
    <col min="7439" max="7440" width="0" style="3" hidden="1" customWidth="1"/>
    <col min="7441" max="7441" width="11.85546875" style="3" customWidth="1"/>
    <col min="7442" max="7443" width="0" style="3" hidden="1" customWidth="1"/>
    <col min="7444" max="7444" width="11" style="3" customWidth="1"/>
    <col min="7445" max="7446" width="0" style="3" hidden="1" customWidth="1"/>
    <col min="7447" max="7447" width="12.140625" style="3" customWidth="1"/>
    <col min="7448" max="7449" width="0" style="3" hidden="1" customWidth="1"/>
    <col min="7450" max="7450" width="11.28515625" style="3" customWidth="1"/>
    <col min="7451" max="7452" width="0" style="3" hidden="1" customWidth="1"/>
    <col min="7453" max="7453" width="11.28515625" style="3" customWidth="1"/>
    <col min="7454" max="7455" width="0" style="3" hidden="1" customWidth="1"/>
    <col min="7456" max="7456" width="10.5703125" style="3" customWidth="1"/>
    <col min="7457" max="7457" width="0" style="3" hidden="1" customWidth="1"/>
    <col min="7458" max="7619" width="9.140625" style="3"/>
    <col min="7620" max="7620" width="10.85546875" style="3" customWidth="1"/>
    <col min="7621" max="7621" width="35.7109375" style="3" customWidth="1"/>
    <col min="7622" max="7623" width="0" style="3" hidden="1" customWidth="1"/>
    <col min="7624" max="7624" width="21.28515625" style="3" customWidth="1"/>
    <col min="7625" max="7625" width="13.42578125" style="3" customWidth="1"/>
    <col min="7626" max="7627" width="0" style="3" hidden="1" customWidth="1"/>
    <col min="7628" max="7628" width="10.42578125" style="3" customWidth="1"/>
    <col min="7629" max="7630" width="0" style="3" hidden="1" customWidth="1"/>
    <col min="7631" max="7631" width="12.42578125" style="3" customWidth="1"/>
    <col min="7632" max="7633" width="0" style="3" hidden="1" customWidth="1"/>
    <col min="7634" max="7634" width="10.42578125" style="3" customWidth="1"/>
    <col min="7635" max="7636" width="0" style="3" hidden="1" customWidth="1"/>
    <col min="7637" max="7637" width="11.140625" style="3" customWidth="1"/>
    <col min="7638" max="7639" width="0" style="3" hidden="1" customWidth="1"/>
    <col min="7640" max="7640" width="10.42578125" style="3" customWidth="1"/>
    <col min="7641" max="7642" width="0" style="3" hidden="1" customWidth="1"/>
    <col min="7643" max="7643" width="9.5703125" style="3" customWidth="1"/>
    <col min="7644" max="7645" width="0" style="3" hidden="1" customWidth="1"/>
    <col min="7646" max="7646" width="10.28515625" style="3" customWidth="1"/>
    <col min="7647" max="7648" width="0" style="3" hidden="1" customWidth="1"/>
    <col min="7649" max="7649" width="10.85546875" style="3" customWidth="1"/>
    <col min="7650" max="7651" width="0" style="3" hidden="1" customWidth="1"/>
    <col min="7652" max="7652" width="12.28515625" style="3" customWidth="1"/>
    <col min="7653" max="7654" width="0" style="3" hidden="1" customWidth="1"/>
    <col min="7655" max="7655" width="11.85546875" style="3" customWidth="1"/>
    <col min="7656" max="7657" width="0" style="3" hidden="1" customWidth="1"/>
    <col min="7658" max="7658" width="10.5703125" style="3" customWidth="1"/>
    <col min="7659" max="7660" width="0" style="3" hidden="1" customWidth="1"/>
    <col min="7661" max="7661" width="10.140625" style="3" customWidth="1"/>
    <col min="7662" max="7663" width="0" style="3" hidden="1" customWidth="1"/>
    <col min="7664" max="7664" width="10.140625" style="3" customWidth="1"/>
    <col min="7665" max="7666" width="0" style="3" hidden="1" customWidth="1"/>
    <col min="7667" max="7667" width="10.42578125" style="3" customWidth="1"/>
    <col min="7668" max="7669" width="0" style="3" hidden="1" customWidth="1"/>
    <col min="7670" max="7670" width="9.7109375" style="3" customWidth="1"/>
    <col min="7671" max="7672" width="0" style="3" hidden="1" customWidth="1"/>
    <col min="7673" max="7673" width="10" style="3" customWidth="1"/>
    <col min="7674" max="7675" width="0" style="3" hidden="1" customWidth="1"/>
    <col min="7676" max="7676" width="12.7109375" style="3" customWidth="1"/>
    <col min="7677" max="7678" width="0" style="3" hidden="1" customWidth="1"/>
    <col min="7679" max="7679" width="12.5703125" style="3" customWidth="1"/>
    <col min="7680" max="7681" width="0" style="3" hidden="1" customWidth="1"/>
    <col min="7682" max="7682" width="10.42578125" style="3" customWidth="1"/>
    <col min="7683" max="7684" width="0" style="3" hidden="1" customWidth="1"/>
    <col min="7685" max="7685" width="9.5703125" style="3" customWidth="1"/>
    <col min="7686" max="7687" width="0" style="3" hidden="1" customWidth="1"/>
    <col min="7688" max="7688" width="10.28515625" style="3" customWidth="1"/>
    <col min="7689" max="7690" width="0" style="3" hidden="1" customWidth="1"/>
    <col min="7691" max="7691" width="11" style="3" customWidth="1"/>
    <col min="7692" max="7693" width="0" style="3" hidden="1" customWidth="1"/>
    <col min="7694" max="7694" width="12.28515625" style="3" customWidth="1"/>
    <col min="7695" max="7696" width="0" style="3" hidden="1" customWidth="1"/>
    <col min="7697" max="7697" width="11.85546875" style="3" customWidth="1"/>
    <col min="7698" max="7699" width="0" style="3" hidden="1" customWidth="1"/>
    <col min="7700" max="7700" width="11" style="3" customWidth="1"/>
    <col min="7701" max="7702" width="0" style="3" hidden="1" customWidth="1"/>
    <col min="7703" max="7703" width="12.140625" style="3" customWidth="1"/>
    <col min="7704" max="7705" width="0" style="3" hidden="1" customWidth="1"/>
    <col min="7706" max="7706" width="11.28515625" style="3" customWidth="1"/>
    <col min="7707" max="7708" width="0" style="3" hidden="1" customWidth="1"/>
    <col min="7709" max="7709" width="11.28515625" style="3" customWidth="1"/>
    <col min="7710" max="7711" width="0" style="3" hidden="1" customWidth="1"/>
    <col min="7712" max="7712" width="10.5703125" style="3" customWidth="1"/>
    <col min="7713" max="7713" width="0" style="3" hidden="1" customWidth="1"/>
    <col min="7714" max="7875" width="9.140625" style="3"/>
    <col min="7876" max="7876" width="10.85546875" style="3" customWidth="1"/>
    <col min="7877" max="7877" width="35.7109375" style="3" customWidth="1"/>
    <col min="7878" max="7879" width="0" style="3" hidden="1" customWidth="1"/>
    <col min="7880" max="7880" width="21.28515625" style="3" customWidth="1"/>
    <col min="7881" max="7881" width="13.42578125" style="3" customWidth="1"/>
    <col min="7882" max="7883" width="0" style="3" hidden="1" customWidth="1"/>
    <col min="7884" max="7884" width="10.42578125" style="3" customWidth="1"/>
    <col min="7885" max="7886" width="0" style="3" hidden="1" customWidth="1"/>
    <col min="7887" max="7887" width="12.42578125" style="3" customWidth="1"/>
    <col min="7888" max="7889" width="0" style="3" hidden="1" customWidth="1"/>
    <col min="7890" max="7890" width="10.42578125" style="3" customWidth="1"/>
    <col min="7891" max="7892" width="0" style="3" hidden="1" customWidth="1"/>
    <col min="7893" max="7893" width="11.140625" style="3" customWidth="1"/>
    <col min="7894" max="7895" width="0" style="3" hidden="1" customWidth="1"/>
    <col min="7896" max="7896" width="10.42578125" style="3" customWidth="1"/>
    <col min="7897" max="7898" width="0" style="3" hidden="1" customWidth="1"/>
    <col min="7899" max="7899" width="9.5703125" style="3" customWidth="1"/>
    <col min="7900" max="7901" width="0" style="3" hidden="1" customWidth="1"/>
    <col min="7902" max="7902" width="10.28515625" style="3" customWidth="1"/>
    <col min="7903" max="7904" width="0" style="3" hidden="1" customWidth="1"/>
    <col min="7905" max="7905" width="10.85546875" style="3" customWidth="1"/>
    <col min="7906" max="7907" width="0" style="3" hidden="1" customWidth="1"/>
    <col min="7908" max="7908" width="12.28515625" style="3" customWidth="1"/>
    <col min="7909" max="7910" width="0" style="3" hidden="1" customWidth="1"/>
    <col min="7911" max="7911" width="11.85546875" style="3" customWidth="1"/>
    <col min="7912" max="7913" width="0" style="3" hidden="1" customWidth="1"/>
    <col min="7914" max="7914" width="10.5703125" style="3" customWidth="1"/>
    <col min="7915" max="7916" width="0" style="3" hidden="1" customWidth="1"/>
    <col min="7917" max="7917" width="10.140625" style="3" customWidth="1"/>
    <col min="7918" max="7919" width="0" style="3" hidden="1" customWidth="1"/>
    <col min="7920" max="7920" width="10.140625" style="3" customWidth="1"/>
    <col min="7921" max="7922" width="0" style="3" hidden="1" customWidth="1"/>
    <col min="7923" max="7923" width="10.42578125" style="3" customWidth="1"/>
    <col min="7924" max="7925" width="0" style="3" hidden="1" customWidth="1"/>
    <col min="7926" max="7926" width="9.7109375" style="3" customWidth="1"/>
    <col min="7927" max="7928" width="0" style="3" hidden="1" customWidth="1"/>
    <col min="7929" max="7929" width="10" style="3" customWidth="1"/>
    <col min="7930" max="7931" width="0" style="3" hidden="1" customWidth="1"/>
    <col min="7932" max="7932" width="12.7109375" style="3" customWidth="1"/>
    <col min="7933" max="7934" width="0" style="3" hidden="1" customWidth="1"/>
    <col min="7935" max="7935" width="12.5703125" style="3" customWidth="1"/>
    <col min="7936" max="7937" width="0" style="3" hidden="1" customWidth="1"/>
    <col min="7938" max="7938" width="10.42578125" style="3" customWidth="1"/>
    <col min="7939" max="7940" width="0" style="3" hidden="1" customWidth="1"/>
    <col min="7941" max="7941" width="9.5703125" style="3" customWidth="1"/>
    <col min="7942" max="7943" width="0" style="3" hidden="1" customWidth="1"/>
    <col min="7944" max="7944" width="10.28515625" style="3" customWidth="1"/>
    <col min="7945" max="7946" width="0" style="3" hidden="1" customWidth="1"/>
    <col min="7947" max="7947" width="11" style="3" customWidth="1"/>
    <col min="7948" max="7949" width="0" style="3" hidden="1" customWidth="1"/>
    <col min="7950" max="7950" width="12.28515625" style="3" customWidth="1"/>
    <col min="7951" max="7952" width="0" style="3" hidden="1" customWidth="1"/>
    <col min="7953" max="7953" width="11.85546875" style="3" customWidth="1"/>
    <col min="7954" max="7955" width="0" style="3" hidden="1" customWidth="1"/>
    <col min="7956" max="7956" width="11" style="3" customWidth="1"/>
    <col min="7957" max="7958" width="0" style="3" hidden="1" customWidth="1"/>
    <col min="7959" max="7959" width="12.140625" style="3" customWidth="1"/>
    <col min="7960" max="7961" width="0" style="3" hidden="1" customWidth="1"/>
    <col min="7962" max="7962" width="11.28515625" style="3" customWidth="1"/>
    <col min="7963" max="7964" width="0" style="3" hidden="1" customWidth="1"/>
    <col min="7965" max="7965" width="11.28515625" style="3" customWidth="1"/>
    <col min="7966" max="7967" width="0" style="3" hidden="1" customWidth="1"/>
    <col min="7968" max="7968" width="10.5703125" style="3" customWidth="1"/>
    <col min="7969" max="7969" width="0" style="3" hidden="1" customWidth="1"/>
    <col min="7970" max="8131" width="9.140625" style="3"/>
    <col min="8132" max="8132" width="10.85546875" style="3" customWidth="1"/>
    <col min="8133" max="8133" width="35.7109375" style="3" customWidth="1"/>
    <col min="8134" max="8135" width="0" style="3" hidden="1" customWidth="1"/>
    <col min="8136" max="8136" width="21.28515625" style="3" customWidth="1"/>
    <col min="8137" max="8137" width="13.42578125" style="3" customWidth="1"/>
    <col min="8138" max="8139" width="0" style="3" hidden="1" customWidth="1"/>
    <col min="8140" max="8140" width="10.42578125" style="3" customWidth="1"/>
    <col min="8141" max="8142" width="0" style="3" hidden="1" customWidth="1"/>
    <col min="8143" max="8143" width="12.42578125" style="3" customWidth="1"/>
    <col min="8144" max="8145" width="0" style="3" hidden="1" customWidth="1"/>
    <col min="8146" max="8146" width="10.42578125" style="3" customWidth="1"/>
    <col min="8147" max="8148" width="0" style="3" hidden="1" customWidth="1"/>
    <col min="8149" max="8149" width="11.140625" style="3" customWidth="1"/>
    <col min="8150" max="8151" width="0" style="3" hidden="1" customWidth="1"/>
    <col min="8152" max="8152" width="10.42578125" style="3" customWidth="1"/>
    <col min="8153" max="8154" width="0" style="3" hidden="1" customWidth="1"/>
    <col min="8155" max="8155" width="9.5703125" style="3" customWidth="1"/>
    <col min="8156" max="8157" width="0" style="3" hidden="1" customWidth="1"/>
    <col min="8158" max="8158" width="10.28515625" style="3" customWidth="1"/>
    <col min="8159" max="8160" width="0" style="3" hidden="1" customWidth="1"/>
    <col min="8161" max="8161" width="10.85546875" style="3" customWidth="1"/>
    <col min="8162" max="8163" width="0" style="3" hidden="1" customWidth="1"/>
    <col min="8164" max="8164" width="12.28515625" style="3" customWidth="1"/>
    <col min="8165" max="8166" width="0" style="3" hidden="1" customWidth="1"/>
    <col min="8167" max="8167" width="11.85546875" style="3" customWidth="1"/>
    <col min="8168" max="8169" width="0" style="3" hidden="1" customWidth="1"/>
    <col min="8170" max="8170" width="10.5703125" style="3" customWidth="1"/>
    <col min="8171" max="8172" width="0" style="3" hidden="1" customWidth="1"/>
    <col min="8173" max="8173" width="10.140625" style="3" customWidth="1"/>
    <col min="8174" max="8175" width="0" style="3" hidden="1" customWidth="1"/>
    <col min="8176" max="8176" width="10.140625" style="3" customWidth="1"/>
    <col min="8177" max="8178" width="0" style="3" hidden="1" customWidth="1"/>
    <col min="8179" max="8179" width="10.42578125" style="3" customWidth="1"/>
    <col min="8180" max="8181" width="0" style="3" hidden="1" customWidth="1"/>
    <col min="8182" max="8182" width="9.7109375" style="3" customWidth="1"/>
    <col min="8183" max="8184" width="0" style="3" hidden="1" customWidth="1"/>
    <col min="8185" max="8185" width="10" style="3" customWidth="1"/>
    <col min="8186" max="8187" width="0" style="3" hidden="1" customWidth="1"/>
    <col min="8188" max="8188" width="12.7109375" style="3" customWidth="1"/>
    <col min="8189" max="8190" width="0" style="3" hidden="1" customWidth="1"/>
    <col min="8191" max="8191" width="12.5703125" style="3" customWidth="1"/>
    <col min="8192" max="8193" width="0" style="3" hidden="1" customWidth="1"/>
    <col min="8194" max="8194" width="10.42578125" style="3" customWidth="1"/>
    <col min="8195" max="8196" width="0" style="3" hidden="1" customWidth="1"/>
    <col min="8197" max="8197" width="9.5703125" style="3" customWidth="1"/>
    <col min="8198" max="8199" width="0" style="3" hidden="1" customWidth="1"/>
    <col min="8200" max="8200" width="10.28515625" style="3" customWidth="1"/>
    <col min="8201" max="8202" width="0" style="3" hidden="1" customWidth="1"/>
    <col min="8203" max="8203" width="11" style="3" customWidth="1"/>
    <col min="8204" max="8205" width="0" style="3" hidden="1" customWidth="1"/>
    <col min="8206" max="8206" width="12.28515625" style="3" customWidth="1"/>
    <col min="8207" max="8208" width="0" style="3" hidden="1" customWidth="1"/>
    <col min="8209" max="8209" width="11.85546875" style="3" customWidth="1"/>
    <col min="8210" max="8211" width="0" style="3" hidden="1" customWidth="1"/>
    <col min="8212" max="8212" width="11" style="3" customWidth="1"/>
    <col min="8213" max="8214" width="0" style="3" hidden="1" customWidth="1"/>
    <col min="8215" max="8215" width="12.140625" style="3" customWidth="1"/>
    <col min="8216" max="8217" width="0" style="3" hidden="1" customWidth="1"/>
    <col min="8218" max="8218" width="11.28515625" style="3" customWidth="1"/>
    <col min="8219" max="8220" width="0" style="3" hidden="1" customWidth="1"/>
    <col min="8221" max="8221" width="11.28515625" style="3" customWidth="1"/>
    <col min="8222" max="8223" width="0" style="3" hidden="1" customWidth="1"/>
    <col min="8224" max="8224" width="10.5703125" style="3" customWidth="1"/>
    <col min="8225" max="8225" width="0" style="3" hidden="1" customWidth="1"/>
    <col min="8226" max="8387" width="9.140625" style="3"/>
    <col min="8388" max="8388" width="10.85546875" style="3" customWidth="1"/>
    <col min="8389" max="8389" width="35.7109375" style="3" customWidth="1"/>
    <col min="8390" max="8391" width="0" style="3" hidden="1" customWidth="1"/>
    <col min="8392" max="8392" width="21.28515625" style="3" customWidth="1"/>
    <col min="8393" max="8393" width="13.42578125" style="3" customWidth="1"/>
    <col min="8394" max="8395" width="0" style="3" hidden="1" customWidth="1"/>
    <col min="8396" max="8396" width="10.42578125" style="3" customWidth="1"/>
    <col min="8397" max="8398" width="0" style="3" hidden="1" customWidth="1"/>
    <col min="8399" max="8399" width="12.42578125" style="3" customWidth="1"/>
    <col min="8400" max="8401" width="0" style="3" hidden="1" customWidth="1"/>
    <col min="8402" max="8402" width="10.42578125" style="3" customWidth="1"/>
    <col min="8403" max="8404" width="0" style="3" hidden="1" customWidth="1"/>
    <col min="8405" max="8405" width="11.140625" style="3" customWidth="1"/>
    <col min="8406" max="8407" width="0" style="3" hidden="1" customWidth="1"/>
    <col min="8408" max="8408" width="10.42578125" style="3" customWidth="1"/>
    <col min="8409" max="8410" width="0" style="3" hidden="1" customWidth="1"/>
    <col min="8411" max="8411" width="9.5703125" style="3" customWidth="1"/>
    <col min="8412" max="8413" width="0" style="3" hidden="1" customWidth="1"/>
    <col min="8414" max="8414" width="10.28515625" style="3" customWidth="1"/>
    <col min="8415" max="8416" width="0" style="3" hidden="1" customWidth="1"/>
    <col min="8417" max="8417" width="10.85546875" style="3" customWidth="1"/>
    <col min="8418" max="8419" width="0" style="3" hidden="1" customWidth="1"/>
    <col min="8420" max="8420" width="12.28515625" style="3" customWidth="1"/>
    <col min="8421" max="8422" width="0" style="3" hidden="1" customWidth="1"/>
    <col min="8423" max="8423" width="11.85546875" style="3" customWidth="1"/>
    <col min="8424" max="8425" width="0" style="3" hidden="1" customWidth="1"/>
    <col min="8426" max="8426" width="10.5703125" style="3" customWidth="1"/>
    <col min="8427" max="8428" width="0" style="3" hidden="1" customWidth="1"/>
    <col min="8429" max="8429" width="10.140625" style="3" customWidth="1"/>
    <col min="8430" max="8431" width="0" style="3" hidden="1" customWidth="1"/>
    <col min="8432" max="8432" width="10.140625" style="3" customWidth="1"/>
    <col min="8433" max="8434" width="0" style="3" hidden="1" customWidth="1"/>
    <col min="8435" max="8435" width="10.42578125" style="3" customWidth="1"/>
    <col min="8436" max="8437" width="0" style="3" hidden="1" customWidth="1"/>
    <col min="8438" max="8438" width="9.7109375" style="3" customWidth="1"/>
    <col min="8439" max="8440" width="0" style="3" hidden="1" customWidth="1"/>
    <col min="8441" max="8441" width="10" style="3" customWidth="1"/>
    <col min="8442" max="8443" width="0" style="3" hidden="1" customWidth="1"/>
    <col min="8444" max="8444" width="12.7109375" style="3" customWidth="1"/>
    <col min="8445" max="8446" width="0" style="3" hidden="1" customWidth="1"/>
    <col min="8447" max="8447" width="12.5703125" style="3" customWidth="1"/>
    <col min="8448" max="8449" width="0" style="3" hidden="1" customWidth="1"/>
    <col min="8450" max="8450" width="10.42578125" style="3" customWidth="1"/>
    <col min="8451" max="8452" width="0" style="3" hidden="1" customWidth="1"/>
    <col min="8453" max="8453" width="9.5703125" style="3" customWidth="1"/>
    <col min="8454" max="8455" width="0" style="3" hidden="1" customWidth="1"/>
    <col min="8456" max="8456" width="10.28515625" style="3" customWidth="1"/>
    <col min="8457" max="8458" width="0" style="3" hidden="1" customWidth="1"/>
    <col min="8459" max="8459" width="11" style="3" customWidth="1"/>
    <col min="8460" max="8461" width="0" style="3" hidden="1" customWidth="1"/>
    <col min="8462" max="8462" width="12.28515625" style="3" customWidth="1"/>
    <col min="8463" max="8464" width="0" style="3" hidden="1" customWidth="1"/>
    <col min="8465" max="8465" width="11.85546875" style="3" customWidth="1"/>
    <col min="8466" max="8467" width="0" style="3" hidden="1" customWidth="1"/>
    <col min="8468" max="8468" width="11" style="3" customWidth="1"/>
    <col min="8469" max="8470" width="0" style="3" hidden="1" customWidth="1"/>
    <col min="8471" max="8471" width="12.140625" style="3" customWidth="1"/>
    <col min="8472" max="8473" width="0" style="3" hidden="1" customWidth="1"/>
    <col min="8474" max="8474" width="11.28515625" style="3" customWidth="1"/>
    <col min="8475" max="8476" width="0" style="3" hidden="1" customWidth="1"/>
    <col min="8477" max="8477" width="11.28515625" style="3" customWidth="1"/>
    <col min="8478" max="8479" width="0" style="3" hidden="1" customWidth="1"/>
    <col min="8480" max="8480" width="10.5703125" style="3" customWidth="1"/>
    <col min="8481" max="8481" width="0" style="3" hidden="1" customWidth="1"/>
    <col min="8482" max="8643" width="9.140625" style="3"/>
    <col min="8644" max="8644" width="10.85546875" style="3" customWidth="1"/>
    <col min="8645" max="8645" width="35.7109375" style="3" customWidth="1"/>
    <col min="8646" max="8647" width="0" style="3" hidden="1" customWidth="1"/>
    <col min="8648" max="8648" width="21.28515625" style="3" customWidth="1"/>
    <col min="8649" max="8649" width="13.42578125" style="3" customWidth="1"/>
    <col min="8650" max="8651" width="0" style="3" hidden="1" customWidth="1"/>
    <col min="8652" max="8652" width="10.42578125" style="3" customWidth="1"/>
    <col min="8653" max="8654" width="0" style="3" hidden="1" customWidth="1"/>
    <col min="8655" max="8655" width="12.42578125" style="3" customWidth="1"/>
    <col min="8656" max="8657" width="0" style="3" hidden="1" customWidth="1"/>
    <col min="8658" max="8658" width="10.42578125" style="3" customWidth="1"/>
    <col min="8659" max="8660" width="0" style="3" hidden="1" customWidth="1"/>
    <col min="8661" max="8661" width="11.140625" style="3" customWidth="1"/>
    <col min="8662" max="8663" width="0" style="3" hidden="1" customWidth="1"/>
    <col min="8664" max="8664" width="10.42578125" style="3" customWidth="1"/>
    <col min="8665" max="8666" width="0" style="3" hidden="1" customWidth="1"/>
    <col min="8667" max="8667" width="9.5703125" style="3" customWidth="1"/>
    <col min="8668" max="8669" width="0" style="3" hidden="1" customWidth="1"/>
    <col min="8670" max="8670" width="10.28515625" style="3" customWidth="1"/>
    <col min="8671" max="8672" width="0" style="3" hidden="1" customWidth="1"/>
    <col min="8673" max="8673" width="10.85546875" style="3" customWidth="1"/>
    <col min="8674" max="8675" width="0" style="3" hidden="1" customWidth="1"/>
    <col min="8676" max="8676" width="12.28515625" style="3" customWidth="1"/>
    <col min="8677" max="8678" width="0" style="3" hidden="1" customWidth="1"/>
    <col min="8679" max="8679" width="11.85546875" style="3" customWidth="1"/>
    <col min="8680" max="8681" width="0" style="3" hidden="1" customWidth="1"/>
    <col min="8682" max="8682" width="10.5703125" style="3" customWidth="1"/>
    <col min="8683" max="8684" width="0" style="3" hidden="1" customWidth="1"/>
    <col min="8685" max="8685" width="10.140625" style="3" customWidth="1"/>
    <col min="8686" max="8687" width="0" style="3" hidden="1" customWidth="1"/>
    <col min="8688" max="8688" width="10.140625" style="3" customWidth="1"/>
    <col min="8689" max="8690" width="0" style="3" hidden="1" customWidth="1"/>
    <col min="8691" max="8691" width="10.42578125" style="3" customWidth="1"/>
    <col min="8692" max="8693" width="0" style="3" hidden="1" customWidth="1"/>
    <col min="8694" max="8694" width="9.7109375" style="3" customWidth="1"/>
    <col min="8695" max="8696" width="0" style="3" hidden="1" customWidth="1"/>
    <col min="8697" max="8697" width="10" style="3" customWidth="1"/>
    <col min="8698" max="8699" width="0" style="3" hidden="1" customWidth="1"/>
    <col min="8700" max="8700" width="12.7109375" style="3" customWidth="1"/>
    <col min="8701" max="8702" width="0" style="3" hidden="1" customWidth="1"/>
    <col min="8703" max="8703" width="12.5703125" style="3" customWidth="1"/>
    <col min="8704" max="8705" width="0" style="3" hidden="1" customWidth="1"/>
    <col min="8706" max="8706" width="10.42578125" style="3" customWidth="1"/>
    <col min="8707" max="8708" width="0" style="3" hidden="1" customWidth="1"/>
    <col min="8709" max="8709" width="9.5703125" style="3" customWidth="1"/>
    <col min="8710" max="8711" width="0" style="3" hidden="1" customWidth="1"/>
    <col min="8712" max="8712" width="10.28515625" style="3" customWidth="1"/>
    <col min="8713" max="8714" width="0" style="3" hidden="1" customWidth="1"/>
    <col min="8715" max="8715" width="11" style="3" customWidth="1"/>
    <col min="8716" max="8717" width="0" style="3" hidden="1" customWidth="1"/>
    <col min="8718" max="8718" width="12.28515625" style="3" customWidth="1"/>
    <col min="8719" max="8720" width="0" style="3" hidden="1" customWidth="1"/>
    <col min="8721" max="8721" width="11.85546875" style="3" customWidth="1"/>
    <col min="8722" max="8723" width="0" style="3" hidden="1" customWidth="1"/>
    <col min="8724" max="8724" width="11" style="3" customWidth="1"/>
    <col min="8725" max="8726" width="0" style="3" hidden="1" customWidth="1"/>
    <col min="8727" max="8727" width="12.140625" style="3" customWidth="1"/>
    <col min="8728" max="8729" width="0" style="3" hidden="1" customWidth="1"/>
    <col min="8730" max="8730" width="11.28515625" style="3" customWidth="1"/>
    <col min="8731" max="8732" width="0" style="3" hidden="1" customWidth="1"/>
    <col min="8733" max="8733" width="11.28515625" style="3" customWidth="1"/>
    <col min="8734" max="8735" width="0" style="3" hidden="1" customWidth="1"/>
    <col min="8736" max="8736" width="10.5703125" style="3" customWidth="1"/>
    <col min="8737" max="8737" width="0" style="3" hidden="1" customWidth="1"/>
    <col min="8738" max="8899" width="9.140625" style="3"/>
    <col min="8900" max="8900" width="10.85546875" style="3" customWidth="1"/>
    <col min="8901" max="8901" width="35.7109375" style="3" customWidth="1"/>
    <col min="8902" max="8903" width="0" style="3" hidden="1" customWidth="1"/>
    <col min="8904" max="8904" width="21.28515625" style="3" customWidth="1"/>
    <col min="8905" max="8905" width="13.42578125" style="3" customWidth="1"/>
    <col min="8906" max="8907" width="0" style="3" hidden="1" customWidth="1"/>
    <col min="8908" max="8908" width="10.42578125" style="3" customWidth="1"/>
    <col min="8909" max="8910" width="0" style="3" hidden="1" customWidth="1"/>
    <col min="8911" max="8911" width="12.42578125" style="3" customWidth="1"/>
    <col min="8912" max="8913" width="0" style="3" hidden="1" customWidth="1"/>
    <col min="8914" max="8914" width="10.42578125" style="3" customWidth="1"/>
    <col min="8915" max="8916" width="0" style="3" hidden="1" customWidth="1"/>
    <col min="8917" max="8917" width="11.140625" style="3" customWidth="1"/>
    <col min="8918" max="8919" width="0" style="3" hidden="1" customWidth="1"/>
    <col min="8920" max="8920" width="10.42578125" style="3" customWidth="1"/>
    <col min="8921" max="8922" width="0" style="3" hidden="1" customWidth="1"/>
    <col min="8923" max="8923" width="9.5703125" style="3" customWidth="1"/>
    <col min="8924" max="8925" width="0" style="3" hidden="1" customWidth="1"/>
    <col min="8926" max="8926" width="10.28515625" style="3" customWidth="1"/>
    <col min="8927" max="8928" width="0" style="3" hidden="1" customWidth="1"/>
    <col min="8929" max="8929" width="10.85546875" style="3" customWidth="1"/>
    <col min="8930" max="8931" width="0" style="3" hidden="1" customWidth="1"/>
    <col min="8932" max="8932" width="12.28515625" style="3" customWidth="1"/>
    <col min="8933" max="8934" width="0" style="3" hidden="1" customWidth="1"/>
    <col min="8935" max="8935" width="11.85546875" style="3" customWidth="1"/>
    <col min="8936" max="8937" width="0" style="3" hidden="1" customWidth="1"/>
    <col min="8938" max="8938" width="10.5703125" style="3" customWidth="1"/>
    <col min="8939" max="8940" width="0" style="3" hidden="1" customWidth="1"/>
    <col min="8941" max="8941" width="10.140625" style="3" customWidth="1"/>
    <col min="8942" max="8943" width="0" style="3" hidden="1" customWidth="1"/>
    <col min="8944" max="8944" width="10.140625" style="3" customWidth="1"/>
    <col min="8945" max="8946" width="0" style="3" hidden="1" customWidth="1"/>
    <col min="8947" max="8947" width="10.42578125" style="3" customWidth="1"/>
    <col min="8948" max="8949" width="0" style="3" hidden="1" customWidth="1"/>
    <col min="8950" max="8950" width="9.7109375" style="3" customWidth="1"/>
    <col min="8951" max="8952" width="0" style="3" hidden="1" customWidth="1"/>
    <col min="8953" max="8953" width="10" style="3" customWidth="1"/>
    <col min="8954" max="8955" width="0" style="3" hidden="1" customWidth="1"/>
    <col min="8956" max="8956" width="12.7109375" style="3" customWidth="1"/>
    <col min="8957" max="8958" width="0" style="3" hidden="1" customWidth="1"/>
    <col min="8959" max="8959" width="12.5703125" style="3" customWidth="1"/>
    <col min="8960" max="8961" width="0" style="3" hidden="1" customWidth="1"/>
    <col min="8962" max="8962" width="10.42578125" style="3" customWidth="1"/>
    <col min="8963" max="8964" width="0" style="3" hidden="1" customWidth="1"/>
    <col min="8965" max="8965" width="9.5703125" style="3" customWidth="1"/>
    <col min="8966" max="8967" width="0" style="3" hidden="1" customWidth="1"/>
    <col min="8968" max="8968" width="10.28515625" style="3" customWidth="1"/>
    <col min="8969" max="8970" width="0" style="3" hidden="1" customWidth="1"/>
    <col min="8971" max="8971" width="11" style="3" customWidth="1"/>
    <col min="8972" max="8973" width="0" style="3" hidden="1" customWidth="1"/>
    <col min="8974" max="8974" width="12.28515625" style="3" customWidth="1"/>
    <col min="8975" max="8976" width="0" style="3" hidden="1" customWidth="1"/>
    <col min="8977" max="8977" width="11.85546875" style="3" customWidth="1"/>
    <col min="8978" max="8979" width="0" style="3" hidden="1" customWidth="1"/>
    <col min="8980" max="8980" width="11" style="3" customWidth="1"/>
    <col min="8981" max="8982" width="0" style="3" hidden="1" customWidth="1"/>
    <col min="8983" max="8983" width="12.140625" style="3" customWidth="1"/>
    <col min="8984" max="8985" width="0" style="3" hidden="1" customWidth="1"/>
    <col min="8986" max="8986" width="11.28515625" style="3" customWidth="1"/>
    <col min="8987" max="8988" width="0" style="3" hidden="1" customWidth="1"/>
    <col min="8989" max="8989" width="11.28515625" style="3" customWidth="1"/>
    <col min="8990" max="8991" width="0" style="3" hidden="1" customWidth="1"/>
    <col min="8992" max="8992" width="10.5703125" style="3" customWidth="1"/>
    <col min="8993" max="8993" width="0" style="3" hidden="1" customWidth="1"/>
    <col min="8994" max="9155" width="9.140625" style="3"/>
    <col min="9156" max="9156" width="10.85546875" style="3" customWidth="1"/>
    <col min="9157" max="9157" width="35.7109375" style="3" customWidth="1"/>
    <col min="9158" max="9159" width="0" style="3" hidden="1" customWidth="1"/>
    <col min="9160" max="9160" width="21.28515625" style="3" customWidth="1"/>
    <col min="9161" max="9161" width="13.42578125" style="3" customWidth="1"/>
    <col min="9162" max="9163" width="0" style="3" hidden="1" customWidth="1"/>
    <col min="9164" max="9164" width="10.42578125" style="3" customWidth="1"/>
    <col min="9165" max="9166" width="0" style="3" hidden="1" customWidth="1"/>
    <col min="9167" max="9167" width="12.42578125" style="3" customWidth="1"/>
    <col min="9168" max="9169" width="0" style="3" hidden="1" customWidth="1"/>
    <col min="9170" max="9170" width="10.42578125" style="3" customWidth="1"/>
    <col min="9171" max="9172" width="0" style="3" hidden="1" customWidth="1"/>
    <col min="9173" max="9173" width="11.140625" style="3" customWidth="1"/>
    <col min="9174" max="9175" width="0" style="3" hidden="1" customWidth="1"/>
    <col min="9176" max="9176" width="10.42578125" style="3" customWidth="1"/>
    <col min="9177" max="9178" width="0" style="3" hidden="1" customWidth="1"/>
    <col min="9179" max="9179" width="9.5703125" style="3" customWidth="1"/>
    <col min="9180" max="9181" width="0" style="3" hidden="1" customWidth="1"/>
    <col min="9182" max="9182" width="10.28515625" style="3" customWidth="1"/>
    <col min="9183" max="9184" width="0" style="3" hidden="1" customWidth="1"/>
    <col min="9185" max="9185" width="10.85546875" style="3" customWidth="1"/>
    <col min="9186" max="9187" width="0" style="3" hidden="1" customWidth="1"/>
    <col min="9188" max="9188" width="12.28515625" style="3" customWidth="1"/>
    <col min="9189" max="9190" width="0" style="3" hidden="1" customWidth="1"/>
    <col min="9191" max="9191" width="11.85546875" style="3" customWidth="1"/>
    <col min="9192" max="9193" width="0" style="3" hidden="1" customWidth="1"/>
    <col min="9194" max="9194" width="10.5703125" style="3" customWidth="1"/>
    <col min="9195" max="9196" width="0" style="3" hidden="1" customWidth="1"/>
    <col min="9197" max="9197" width="10.140625" style="3" customWidth="1"/>
    <col min="9198" max="9199" width="0" style="3" hidden="1" customWidth="1"/>
    <col min="9200" max="9200" width="10.140625" style="3" customWidth="1"/>
    <col min="9201" max="9202" width="0" style="3" hidden="1" customWidth="1"/>
    <col min="9203" max="9203" width="10.42578125" style="3" customWidth="1"/>
    <col min="9204" max="9205" width="0" style="3" hidden="1" customWidth="1"/>
    <col min="9206" max="9206" width="9.7109375" style="3" customWidth="1"/>
    <col min="9207" max="9208" width="0" style="3" hidden="1" customWidth="1"/>
    <col min="9209" max="9209" width="10" style="3" customWidth="1"/>
    <col min="9210" max="9211" width="0" style="3" hidden="1" customWidth="1"/>
    <col min="9212" max="9212" width="12.7109375" style="3" customWidth="1"/>
    <col min="9213" max="9214" width="0" style="3" hidden="1" customWidth="1"/>
    <col min="9215" max="9215" width="12.5703125" style="3" customWidth="1"/>
    <col min="9216" max="9217" width="0" style="3" hidden="1" customWidth="1"/>
    <col min="9218" max="9218" width="10.42578125" style="3" customWidth="1"/>
    <col min="9219" max="9220" width="0" style="3" hidden="1" customWidth="1"/>
    <col min="9221" max="9221" width="9.5703125" style="3" customWidth="1"/>
    <col min="9222" max="9223" width="0" style="3" hidden="1" customWidth="1"/>
    <col min="9224" max="9224" width="10.28515625" style="3" customWidth="1"/>
    <col min="9225" max="9226" width="0" style="3" hidden="1" customWidth="1"/>
    <col min="9227" max="9227" width="11" style="3" customWidth="1"/>
    <col min="9228" max="9229" width="0" style="3" hidden="1" customWidth="1"/>
    <col min="9230" max="9230" width="12.28515625" style="3" customWidth="1"/>
    <col min="9231" max="9232" width="0" style="3" hidden="1" customWidth="1"/>
    <col min="9233" max="9233" width="11.85546875" style="3" customWidth="1"/>
    <col min="9234" max="9235" width="0" style="3" hidden="1" customWidth="1"/>
    <col min="9236" max="9236" width="11" style="3" customWidth="1"/>
    <col min="9237" max="9238" width="0" style="3" hidden="1" customWidth="1"/>
    <col min="9239" max="9239" width="12.140625" style="3" customWidth="1"/>
    <col min="9240" max="9241" width="0" style="3" hidden="1" customWidth="1"/>
    <col min="9242" max="9242" width="11.28515625" style="3" customWidth="1"/>
    <col min="9243" max="9244" width="0" style="3" hidden="1" customWidth="1"/>
    <col min="9245" max="9245" width="11.28515625" style="3" customWidth="1"/>
    <col min="9246" max="9247" width="0" style="3" hidden="1" customWidth="1"/>
    <col min="9248" max="9248" width="10.5703125" style="3" customWidth="1"/>
    <col min="9249" max="9249" width="0" style="3" hidden="1" customWidth="1"/>
    <col min="9250" max="9411" width="9.140625" style="3"/>
    <col min="9412" max="9412" width="10.85546875" style="3" customWidth="1"/>
    <col min="9413" max="9413" width="35.7109375" style="3" customWidth="1"/>
    <col min="9414" max="9415" width="0" style="3" hidden="1" customWidth="1"/>
    <col min="9416" max="9416" width="21.28515625" style="3" customWidth="1"/>
    <col min="9417" max="9417" width="13.42578125" style="3" customWidth="1"/>
    <col min="9418" max="9419" width="0" style="3" hidden="1" customWidth="1"/>
    <col min="9420" max="9420" width="10.42578125" style="3" customWidth="1"/>
    <col min="9421" max="9422" width="0" style="3" hidden="1" customWidth="1"/>
    <col min="9423" max="9423" width="12.42578125" style="3" customWidth="1"/>
    <col min="9424" max="9425" width="0" style="3" hidden="1" customWidth="1"/>
    <col min="9426" max="9426" width="10.42578125" style="3" customWidth="1"/>
    <col min="9427" max="9428" width="0" style="3" hidden="1" customWidth="1"/>
    <col min="9429" max="9429" width="11.140625" style="3" customWidth="1"/>
    <col min="9430" max="9431" width="0" style="3" hidden="1" customWidth="1"/>
    <col min="9432" max="9432" width="10.42578125" style="3" customWidth="1"/>
    <col min="9433" max="9434" width="0" style="3" hidden="1" customWidth="1"/>
    <col min="9435" max="9435" width="9.5703125" style="3" customWidth="1"/>
    <col min="9436" max="9437" width="0" style="3" hidden="1" customWidth="1"/>
    <col min="9438" max="9438" width="10.28515625" style="3" customWidth="1"/>
    <col min="9439" max="9440" width="0" style="3" hidden="1" customWidth="1"/>
    <col min="9441" max="9441" width="10.85546875" style="3" customWidth="1"/>
    <col min="9442" max="9443" width="0" style="3" hidden="1" customWidth="1"/>
    <col min="9444" max="9444" width="12.28515625" style="3" customWidth="1"/>
    <col min="9445" max="9446" width="0" style="3" hidden="1" customWidth="1"/>
    <col min="9447" max="9447" width="11.85546875" style="3" customWidth="1"/>
    <col min="9448" max="9449" width="0" style="3" hidden="1" customWidth="1"/>
    <col min="9450" max="9450" width="10.5703125" style="3" customWidth="1"/>
    <col min="9451" max="9452" width="0" style="3" hidden="1" customWidth="1"/>
    <col min="9453" max="9453" width="10.140625" style="3" customWidth="1"/>
    <col min="9454" max="9455" width="0" style="3" hidden="1" customWidth="1"/>
    <col min="9456" max="9456" width="10.140625" style="3" customWidth="1"/>
    <col min="9457" max="9458" width="0" style="3" hidden="1" customWidth="1"/>
    <col min="9459" max="9459" width="10.42578125" style="3" customWidth="1"/>
    <col min="9460" max="9461" width="0" style="3" hidden="1" customWidth="1"/>
    <col min="9462" max="9462" width="9.7109375" style="3" customWidth="1"/>
    <col min="9463" max="9464" width="0" style="3" hidden="1" customWidth="1"/>
    <col min="9465" max="9465" width="10" style="3" customWidth="1"/>
    <col min="9466" max="9467" width="0" style="3" hidden="1" customWidth="1"/>
    <col min="9468" max="9468" width="12.7109375" style="3" customWidth="1"/>
    <col min="9469" max="9470" width="0" style="3" hidden="1" customWidth="1"/>
    <col min="9471" max="9471" width="12.5703125" style="3" customWidth="1"/>
    <col min="9472" max="9473" width="0" style="3" hidden="1" customWidth="1"/>
    <col min="9474" max="9474" width="10.42578125" style="3" customWidth="1"/>
    <col min="9475" max="9476" width="0" style="3" hidden="1" customWidth="1"/>
    <col min="9477" max="9477" width="9.5703125" style="3" customWidth="1"/>
    <col min="9478" max="9479" width="0" style="3" hidden="1" customWidth="1"/>
    <col min="9480" max="9480" width="10.28515625" style="3" customWidth="1"/>
    <col min="9481" max="9482" width="0" style="3" hidden="1" customWidth="1"/>
    <col min="9483" max="9483" width="11" style="3" customWidth="1"/>
    <col min="9484" max="9485" width="0" style="3" hidden="1" customWidth="1"/>
    <col min="9486" max="9486" width="12.28515625" style="3" customWidth="1"/>
    <col min="9487" max="9488" width="0" style="3" hidden="1" customWidth="1"/>
    <col min="9489" max="9489" width="11.85546875" style="3" customWidth="1"/>
    <col min="9490" max="9491" width="0" style="3" hidden="1" customWidth="1"/>
    <col min="9492" max="9492" width="11" style="3" customWidth="1"/>
    <col min="9493" max="9494" width="0" style="3" hidden="1" customWidth="1"/>
    <col min="9495" max="9495" width="12.140625" style="3" customWidth="1"/>
    <col min="9496" max="9497" width="0" style="3" hidden="1" customWidth="1"/>
    <col min="9498" max="9498" width="11.28515625" style="3" customWidth="1"/>
    <col min="9499" max="9500" width="0" style="3" hidden="1" customWidth="1"/>
    <col min="9501" max="9501" width="11.28515625" style="3" customWidth="1"/>
    <col min="9502" max="9503" width="0" style="3" hidden="1" customWidth="1"/>
    <col min="9504" max="9504" width="10.5703125" style="3" customWidth="1"/>
    <col min="9505" max="9505" width="0" style="3" hidden="1" customWidth="1"/>
    <col min="9506" max="9667" width="9.140625" style="3"/>
    <col min="9668" max="9668" width="10.85546875" style="3" customWidth="1"/>
    <col min="9669" max="9669" width="35.7109375" style="3" customWidth="1"/>
    <col min="9670" max="9671" width="0" style="3" hidden="1" customWidth="1"/>
    <col min="9672" max="9672" width="21.28515625" style="3" customWidth="1"/>
    <col min="9673" max="9673" width="13.42578125" style="3" customWidth="1"/>
    <col min="9674" max="9675" width="0" style="3" hidden="1" customWidth="1"/>
    <col min="9676" max="9676" width="10.42578125" style="3" customWidth="1"/>
    <col min="9677" max="9678" width="0" style="3" hidden="1" customWidth="1"/>
    <col min="9679" max="9679" width="12.42578125" style="3" customWidth="1"/>
    <col min="9680" max="9681" width="0" style="3" hidden="1" customWidth="1"/>
    <col min="9682" max="9682" width="10.42578125" style="3" customWidth="1"/>
    <col min="9683" max="9684" width="0" style="3" hidden="1" customWidth="1"/>
    <col min="9685" max="9685" width="11.140625" style="3" customWidth="1"/>
    <col min="9686" max="9687" width="0" style="3" hidden="1" customWidth="1"/>
    <col min="9688" max="9688" width="10.42578125" style="3" customWidth="1"/>
    <col min="9689" max="9690" width="0" style="3" hidden="1" customWidth="1"/>
    <col min="9691" max="9691" width="9.5703125" style="3" customWidth="1"/>
    <col min="9692" max="9693" width="0" style="3" hidden="1" customWidth="1"/>
    <col min="9694" max="9694" width="10.28515625" style="3" customWidth="1"/>
    <col min="9695" max="9696" width="0" style="3" hidden="1" customWidth="1"/>
    <col min="9697" max="9697" width="10.85546875" style="3" customWidth="1"/>
    <col min="9698" max="9699" width="0" style="3" hidden="1" customWidth="1"/>
    <col min="9700" max="9700" width="12.28515625" style="3" customWidth="1"/>
    <col min="9701" max="9702" width="0" style="3" hidden="1" customWidth="1"/>
    <col min="9703" max="9703" width="11.85546875" style="3" customWidth="1"/>
    <col min="9704" max="9705" width="0" style="3" hidden="1" customWidth="1"/>
    <col min="9706" max="9706" width="10.5703125" style="3" customWidth="1"/>
    <col min="9707" max="9708" width="0" style="3" hidden="1" customWidth="1"/>
    <col min="9709" max="9709" width="10.140625" style="3" customWidth="1"/>
    <col min="9710" max="9711" width="0" style="3" hidden="1" customWidth="1"/>
    <col min="9712" max="9712" width="10.140625" style="3" customWidth="1"/>
    <col min="9713" max="9714" width="0" style="3" hidden="1" customWidth="1"/>
    <col min="9715" max="9715" width="10.42578125" style="3" customWidth="1"/>
    <col min="9716" max="9717" width="0" style="3" hidden="1" customWidth="1"/>
    <col min="9718" max="9718" width="9.7109375" style="3" customWidth="1"/>
    <col min="9719" max="9720" width="0" style="3" hidden="1" customWidth="1"/>
    <col min="9721" max="9721" width="10" style="3" customWidth="1"/>
    <col min="9722" max="9723" width="0" style="3" hidden="1" customWidth="1"/>
    <col min="9724" max="9724" width="12.7109375" style="3" customWidth="1"/>
    <col min="9725" max="9726" width="0" style="3" hidden="1" customWidth="1"/>
    <col min="9727" max="9727" width="12.5703125" style="3" customWidth="1"/>
    <col min="9728" max="9729" width="0" style="3" hidden="1" customWidth="1"/>
    <col min="9730" max="9730" width="10.42578125" style="3" customWidth="1"/>
    <col min="9731" max="9732" width="0" style="3" hidden="1" customWidth="1"/>
    <col min="9733" max="9733" width="9.5703125" style="3" customWidth="1"/>
    <col min="9734" max="9735" width="0" style="3" hidden="1" customWidth="1"/>
    <col min="9736" max="9736" width="10.28515625" style="3" customWidth="1"/>
    <col min="9737" max="9738" width="0" style="3" hidden="1" customWidth="1"/>
    <col min="9739" max="9739" width="11" style="3" customWidth="1"/>
    <col min="9740" max="9741" width="0" style="3" hidden="1" customWidth="1"/>
    <col min="9742" max="9742" width="12.28515625" style="3" customWidth="1"/>
    <col min="9743" max="9744" width="0" style="3" hidden="1" customWidth="1"/>
    <col min="9745" max="9745" width="11.85546875" style="3" customWidth="1"/>
    <col min="9746" max="9747" width="0" style="3" hidden="1" customWidth="1"/>
    <col min="9748" max="9748" width="11" style="3" customWidth="1"/>
    <col min="9749" max="9750" width="0" style="3" hidden="1" customWidth="1"/>
    <col min="9751" max="9751" width="12.140625" style="3" customWidth="1"/>
    <col min="9752" max="9753" width="0" style="3" hidden="1" customWidth="1"/>
    <col min="9754" max="9754" width="11.28515625" style="3" customWidth="1"/>
    <col min="9755" max="9756" width="0" style="3" hidden="1" customWidth="1"/>
    <col min="9757" max="9757" width="11.28515625" style="3" customWidth="1"/>
    <col min="9758" max="9759" width="0" style="3" hidden="1" customWidth="1"/>
    <col min="9760" max="9760" width="10.5703125" style="3" customWidth="1"/>
    <col min="9761" max="9761" width="0" style="3" hidden="1" customWidth="1"/>
    <col min="9762" max="9923" width="9.140625" style="3"/>
    <col min="9924" max="9924" width="10.85546875" style="3" customWidth="1"/>
    <col min="9925" max="9925" width="35.7109375" style="3" customWidth="1"/>
    <col min="9926" max="9927" width="0" style="3" hidden="1" customWidth="1"/>
    <col min="9928" max="9928" width="21.28515625" style="3" customWidth="1"/>
    <col min="9929" max="9929" width="13.42578125" style="3" customWidth="1"/>
    <col min="9930" max="9931" width="0" style="3" hidden="1" customWidth="1"/>
    <col min="9932" max="9932" width="10.42578125" style="3" customWidth="1"/>
    <col min="9933" max="9934" width="0" style="3" hidden="1" customWidth="1"/>
    <col min="9935" max="9935" width="12.42578125" style="3" customWidth="1"/>
    <col min="9936" max="9937" width="0" style="3" hidden="1" customWidth="1"/>
    <col min="9938" max="9938" width="10.42578125" style="3" customWidth="1"/>
    <col min="9939" max="9940" width="0" style="3" hidden="1" customWidth="1"/>
    <col min="9941" max="9941" width="11.140625" style="3" customWidth="1"/>
    <col min="9942" max="9943" width="0" style="3" hidden="1" customWidth="1"/>
    <col min="9944" max="9944" width="10.42578125" style="3" customWidth="1"/>
    <col min="9945" max="9946" width="0" style="3" hidden="1" customWidth="1"/>
    <col min="9947" max="9947" width="9.5703125" style="3" customWidth="1"/>
    <col min="9948" max="9949" width="0" style="3" hidden="1" customWidth="1"/>
    <col min="9950" max="9950" width="10.28515625" style="3" customWidth="1"/>
    <col min="9951" max="9952" width="0" style="3" hidden="1" customWidth="1"/>
    <col min="9953" max="9953" width="10.85546875" style="3" customWidth="1"/>
    <col min="9954" max="9955" width="0" style="3" hidden="1" customWidth="1"/>
    <col min="9956" max="9956" width="12.28515625" style="3" customWidth="1"/>
    <col min="9957" max="9958" width="0" style="3" hidden="1" customWidth="1"/>
    <col min="9959" max="9959" width="11.85546875" style="3" customWidth="1"/>
    <col min="9960" max="9961" width="0" style="3" hidden="1" customWidth="1"/>
    <col min="9962" max="9962" width="10.5703125" style="3" customWidth="1"/>
    <col min="9963" max="9964" width="0" style="3" hidden="1" customWidth="1"/>
    <col min="9965" max="9965" width="10.140625" style="3" customWidth="1"/>
    <col min="9966" max="9967" width="0" style="3" hidden="1" customWidth="1"/>
    <col min="9968" max="9968" width="10.140625" style="3" customWidth="1"/>
    <col min="9969" max="9970" width="0" style="3" hidden="1" customWidth="1"/>
    <col min="9971" max="9971" width="10.42578125" style="3" customWidth="1"/>
    <col min="9972" max="9973" width="0" style="3" hidden="1" customWidth="1"/>
    <col min="9974" max="9974" width="9.7109375" style="3" customWidth="1"/>
    <col min="9975" max="9976" width="0" style="3" hidden="1" customWidth="1"/>
    <col min="9977" max="9977" width="10" style="3" customWidth="1"/>
    <col min="9978" max="9979" width="0" style="3" hidden="1" customWidth="1"/>
    <col min="9980" max="9980" width="12.7109375" style="3" customWidth="1"/>
    <col min="9981" max="9982" width="0" style="3" hidden="1" customWidth="1"/>
    <col min="9983" max="9983" width="12.5703125" style="3" customWidth="1"/>
    <col min="9984" max="9985" width="0" style="3" hidden="1" customWidth="1"/>
    <col min="9986" max="9986" width="10.42578125" style="3" customWidth="1"/>
    <col min="9987" max="9988" width="0" style="3" hidden="1" customWidth="1"/>
    <col min="9989" max="9989" width="9.5703125" style="3" customWidth="1"/>
    <col min="9990" max="9991" width="0" style="3" hidden="1" customWidth="1"/>
    <col min="9992" max="9992" width="10.28515625" style="3" customWidth="1"/>
    <col min="9993" max="9994" width="0" style="3" hidden="1" customWidth="1"/>
    <col min="9995" max="9995" width="11" style="3" customWidth="1"/>
    <col min="9996" max="9997" width="0" style="3" hidden="1" customWidth="1"/>
    <col min="9998" max="9998" width="12.28515625" style="3" customWidth="1"/>
    <col min="9999" max="10000" width="0" style="3" hidden="1" customWidth="1"/>
    <col min="10001" max="10001" width="11.85546875" style="3" customWidth="1"/>
    <col min="10002" max="10003" width="0" style="3" hidden="1" customWidth="1"/>
    <col min="10004" max="10004" width="11" style="3" customWidth="1"/>
    <col min="10005" max="10006" width="0" style="3" hidden="1" customWidth="1"/>
    <col min="10007" max="10007" width="12.140625" style="3" customWidth="1"/>
    <col min="10008" max="10009" width="0" style="3" hidden="1" customWidth="1"/>
    <col min="10010" max="10010" width="11.28515625" style="3" customWidth="1"/>
    <col min="10011" max="10012" width="0" style="3" hidden="1" customWidth="1"/>
    <col min="10013" max="10013" width="11.28515625" style="3" customWidth="1"/>
    <col min="10014" max="10015" width="0" style="3" hidden="1" customWidth="1"/>
    <col min="10016" max="10016" width="10.5703125" style="3" customWidth="1"/>
    <col min="10017" max="10017" width="0" style="3" hidden="1" customWidth="1"/>
    <col min="10018" max="10179" width="9.140625" style="3"/>
    <col min="10180" max="10180" width="10.85546875" style="3" customWidth="1"/>
    <col min="10181" max="10181" width="35.7109375" style="3" customWidth="1"/>
    <col min="10182" max="10183" width="0" style="3" hidden="1" customWidth="1"/>
    <col min="10184" max="10184" width="21.28515625" style="3" customWidth="1"/>
    <col min="10185" max="10185" width="13.42578125" style="3" customWidth="1"/>
    <col min="10186" max="10187" width="0" style="3" hidden="1" customWidth="1"/>
    <col min="10188" max="10188" width="10.42578125" style="3" customWidth="1"/>
    <col min="10189" max="10190" width="0" style="3" hidden="1" customWidth="1"/>
    <col min="10191" max="10191" width="12.42578125" style="3" customWidth="1"/>
    <col min="10192" max="10193" width="0" style="3" hidden="1" customWidth="1"/>
    <col min="10194" max="10194" width="10.42578125" style="3" customWidth="1"/>
    <col min="10195" max="10196" width="0" style="3" hidden="1" customWidth="1"/>
    <col min="10197" max="10197" width="11.140625" style="3" customWidth="1"/>
    <col min="10198" max="10199" width="0" style="3" hidden="1" customWidth="1"/>
    <col min="10200" max="10200" width="10.42578125" style="3" customWidth="1"/>
    <col min="10201" max="10202" width="0" style="3" hidden="1" customWidth="1"/>
    <col min="10203" max="10203" width="9.5703125" style="3" customWidth="1"/>
    <col min="10204" max="10205" width="0" style="3" hidden="1" customWidth="1"/>
    <col min="10206" max="10206" width="10.28515625" style="3" customWidth="1"/>
    <col min="10207" max="10208" width="0" style="3" hidden="1" customWidth="1"/>
    <col min="10209" max="10209" width="10.85546875" style="3" customWidth="1"/>
    <col min="10210" max="10211" width="0" style="3" hidden="1" customWidth="1"/>
    <col min="10212" max="10212" width="12.28515625" style="3" customWidth="1"/>
    <col min="10213" max="10214" width="0" style="3" hidden="1" customWidth="1"/>
    <col min="10215" max="10215" width="11.85546875" style="3" customWidth="1"/>
    <col min="10216" max="10217" width="0" style="3" hidden="1" customWidth="1"/>
    <col min="10218" max="10218" width="10.5703125" style="3" customWidth="1"/>
    <col min="10219" max="10220" width="0" style="3" hidden="1" customWidth="1"/>
    <col min="10221" max="10221" width="10.140625" style="3" customWidth="1"/>
    <col min="10222" max="10223" width="0" style="3" hidden="1" customWidth="1"/>
    <col min="10224" max="10224" width="10.140625" style="3" customWidth="1"/>
    <col min="10225" max="10226" width="0" style="3" hidden="1" customWidth="1"/>
    <col min="10227" max="10227" width="10.42578125" style="3" customWidth="1"/>
    <col min="10228" max="10229" width="0" style="3" hidden="1" customWidth="1"/>
    <col min="10230" max="10230" width="9.7109375" style="3" customWidth="1"/>
    <col min="10231" max="10232" width="0" style="3" hidden="1" customWidth="1"/>
    <col min="10233" max="10233" width="10" style="3" customWidth="1"/>
    <col min="10234" max="10235" width="0" style="3" hidden="1" customWidth="1"/>
    <col min="10236" max="10236" width="12.7109375" style="3" customWidth="1"/>
    <col min="10237" max="10238" width="0" style="3" hidden="1" customWidth="1"/>
    <col min="10239" max="10239" width="12.5703125" style="3" customWidth="1"/>
    <col min="10240" max="10241" width="0" style="3" hidden="1" customWidth="1"/>
    <col min="10242" max="10242" width="10.42578125" style="3" customWidth="1"/>
    <col min="10243" max="10244" width="0" style="3" hidden="1" customWidth="1"/>
    <col min="10245" max="10245" width="9.5703125" style="3" customWidth="1"/>
    <col min="10246" max="10247" width="0" style="3" hidden="1" customWidth="1"/>
    <col min="10248" max="10248" width="10.28515625" style="3" customWidth="1"/>
    <col min="10249" max="10250" width="0" style="3" hidden="1" customWidth="1"/>
    <col min="10251" max="10251" width="11" style="3" customWidth="1"/>
    <col min="10252" max="10253" width="0" style="3" hidden="1" customWidth="1"/>
    <col min="10254" max="10254" width="12.28515625" style="3" customWidth="1"/>
    <col min="10255" max="10256" width="0" style="3" hidden="1" customWidth="1"/>
    <col min="10257" max="10257" width="11.85546875" style="3" customWidth="1"/>
    <col min="10258" max="10259" width="0" style="3" hidden="1" customWidth="1"/>
    <col min="10260" max="10260" width="11" style="3" customWidth="1"/>
    <col min="10261" max="10262" width="0" style="3" hidden="1" customWidth="1"/>
    <col min="10263" max="10263" width="12.140625" style="3" customWidth="1"/>
    <col min="10264" max="10265" width="0" style="3" hidden="1" customWidth="1"/>
    <col min="10266" max="10266" width="11.28515625" style="3" customWidth="1"/>
    <col min="10267" max="10268" width="0" style="3" hidden="1" customWidth="1"/>
    <col min="10269" max="10269" width="11.28515625" style="3" customWidth="1"/>
    <col min="10270" max="10271" width="0" style="3" hidden="1" customWidth="1"/>
    <col min="10272" max="10272" width="10.5703125" style="3" customWidth="1"/>
    <col min="10273" max="10273" width="0" style="3" hidden="1" customWidth="1"/>
    <col min="10274" max="10435" width="9.140625" style="3"/>
    <col min="10436" max="10436" width="10.85546875" style="3" customWidth="1"/>
    <col min="10437" max="10437" width="35.7109375" style="3" customWidth="1"/>
    <col min="10438" max="10439" width="0" style="3" hidden="1" customWidth="1"/>
    <col min="10440" max="10440" width="21.28515625" style="3" customWidth="1"/>
    <col min="10441" max="10441" width="13.42578125" style="3" customWidth="1"/>
    <col min="10442" max="10443" width="0" style="3" hidden="1" customWidth="1"/>
    <col min="10444" max="10444" width="10.42578125" style="3" customWidth="1"/>
    <col min="10445" max="10446" width="0" style="3" hidden="1" customWidth="1"/>
    <col min="10447" max="10447" width="12.42578125" style="3" customWidth="1"/>
    <col min="10448" max="10449" width="0" style="3" hidden="1" customWidth="1"/>
    <col min="10450" max="10450" width="10.42578125" style="3" customWidth="1"/>
    <col min="10451" max="10452" width="0" style="3" hidden="1" customWidth="1"/>
    <col min="10453" max="10453" width="11.140625" style="3" customWidth="1"/>
    <col min="10454" max="10455" width="0" style="3" hidden="1" customWidth="1"/>
    <col min="10456" max="10456" width="10.42578125" style="3" customWidth="1"/>
    <col min="10457" max="10458" width="0" style="3" hidden="1" customWidth="1"/>
    <col min="10459" max="10459" width="9.5703125" style="3" customWidth="1"/>
    <col min="10460" max="10461" width="0" style="3" hidden="1" customWidth="1"/>
    <col min="10462" max="10462" width="10.28515625" style="3" customWidth="1"/>
    <col min="10463" max="10464" width="0" style="3" hidden="1" customWidth="1"/>
    <col min="10465" max="10465" width="10.85546875" style="3" customWidth="1"/>
    <col min="10466" max="10467" width="0" style="3" hidden="1" customWidth="1"/>
    <col min="10468" max="10468" width="12.28515625" style="3" customWidth="1"/>
    <col min="10469" max="10470" width="0" style="3" hidden="1" customWidth="1"/>
    <col min="10471" max="10471" width="11.85546875" style="3" customWidth="1"/>
    <col min="10472" max="10473" width="0" style="3" hidden="1" customWidth="1"/>
    <col min="10474" max="10474" width="10.5703125" style="3" customWidth="1"/>
    <col min="10475" max="10476" width="0" style="3" hidden="1" customWidth="1"/>
    <col min="10477" max="10477" width="10.140625" style="3" customWidth="1"/>
    <col min="10478" max="10479" width="0" style="3" hidden="1" customWidth="1"/>
    <col min="10480" max="10480" width="10.140625" style="3" customWidth="1"/>
    <col min="10481" max="10482" width="0" style="3" hidden="1" customWidth="1"/>
    <col min="10483" max="10483" width="10.42578125" style="3" customWidth="1"/>
    <col min="10484" max="10485" width="0" style="3" hidden="1" customWidth="1"/>
    <col min="10486" max="10486" width="9.7109375" style="3" customWidth="1"/>
    <col min="10487" max="10488" width="0" style="3" hidden="1" customWidth="1"/>
    <col min="10489" max="10489" width="10" style="3" customWidth="1"/>
    <col min="10490" max="10491" width="0" style="3" hidden="1" customWidth="1"/>
    <col min="10492" max="10492" width="12.7109375" style="3" customWidth="1"/>
    <col min="10493" max="10494" width="0" style="3" hidden="1" customWidth="1"/>
    <col min="10495" max="10495" width="12.5703125" style="3" customWidth="1"/>
    <col min="10496" max="10497" width="0" style="3" hidden="1" customWidth="1"/>
    <col min="10498" max="10498" width="10.42578125" style="3" customWidth="1"/>
    <col min="10499" max="10500" width="0" style="3" hidden="1" customWidth="1"/>
    <col min="10501" max="10501" width="9.5703125" style="3" customWidth="1"/>
    <col min="10502" max="10503" width="0" style="3" hidden="1" customWidth="1"/>
    <col min="10504" max="10504" width="10.28515625" style="3" customWidth="1"/>
    <col min="10505" max="10506" width="0" style="3" hidden="1" customWidth="1"/>
    <col min="10507" max="10507" width="11" style="3" customWidth="1"/>
    <col min="10508" max="10509" width="0" style="3" hidden="1" customWidth="1"/>
    <col min="10510" max="10510" width="12.28515625" style="3" customWidth="1"/>
    <col min="10511" max="10512" width="0" style="3" hidden="1" customWidth="1"/>
    <col min="10513" max="10513" width="11.85546875" style="3" customWidth="1"/>
    <col min="10514" max="10515" width="0" style="3" hidden="1" customWidth="1"/>
    <col min="10516" max="10516" width="11" style="3" customWidth="1"/>
    <col min="10517" max="10518" width="0" style="3" hidden="1" customWidth="1"/>
    <col min="10519" max="10519" width="12.140625" style="3" customWidth="1"/>
    <col min="10520" max="10521" width="0" style="3" hidden="1" customWidth="1"/>
    <col min="10522" max="10522" width="11.28515625" style="3" customWidth="1"/>
    <col min="10523" max="10524" width="0" style="3" hidden="1" customWidth="1"/>
    <col min="10525" max="10525" width="11.28515625" style="3" customWidth="1"/>
    <col min="10526" max="10527" width="0" style="3" hidden="1" customWidth="1"/>
    <col min="10528" max="10528" width="10.5703125" style="3" customWidth="1"/>
    <col min="10529" max="10529" width="0" style="3" hidden="1" customWidth="1"/>
    <col min="10530" max="10691" width="9.140625" style="3"/>
    <col min="10692" max="10692" width="10.85546875" style="3" customWidth="1"/>
    <col min="10693" max="10693" width="35.7109375" style="3" customWidth="1"/>
    <col min="10694" max="10695" width="0" style="3" hidden="1" customWidth="1"/>
    <col min="10696" max="10696" width="21.28515625" style="3" customWidth="1"/>
    <col min="10697" max="10697" width="13.42578125" style="3" customWidth="1"/>
    <col min="10698" max="10699" width="0" style="3" hidden="1" customWidth="1"/>
    <col min="10700" max="10700" width="10.42578125" style="3" customWidth="1"/>
    <col min="10701" max="10702" width="0" style="3" hidden="1" customWidth="1"/>
    <col min="10703" max="10703" width="12.42578125" style="3" customWidth="1"/>
    <col min="10704" max="10705" width="0" style="3" hidden="1" customWidth="1"/>
    <col min="10706" max="10706" width="10.42578125" style="3" customWidth="1"/>
    <col min="10707" max="10708" width="0" style="3" hidden="1" customWidth="1"/>
    <col min="10709" max="10709" width="11.140625" style="3" customWidth="1"/>
    <col min="10710" max="10711" width="0" style="3" hidden="1" customWidth="1"/>
    <col min="10712" max="10712" width="10.42578125" style="3" customWidth="1"/>
    <col min="10713" max="10714" width="0" style="3" hidden="1" customWidth="1"/>
    <col min="10715" max="10715" width="9.5703125" style="3" customWidth="1"/>
    <col min="10716" max="10717" width="0" style="3" hidden="1" customWidth="1"/>
    <col min="10718" max="10718" width="10.28515625" style="3" customWidth="1"/>
    <col min="10719" max="10720" width="0" style="3" hidden="1" customWidth="1"/>
    <col min="10721" max="10721" width="10.85546875" style="3" customWidth="1"/>
    <col min="10722" max="10723" width="0" style="3" hidden="1" customWidth="1"/>
    <col min="10724" max="10724" width="12.28515625" style="3" customWidth="1"/>
    <col min="10725" max="10726" width="0" style="3" hidden="1" customWidth="1"/>
    <col min="10727" max="10727" width="11.85546875" style="3" customWidth="1"/>
    <col min="10728" max="10729" width="0" style="3" hidden="1" customWidth="1"/>
    <col min="10730" max="10730" width="10.5703125" style="3" customWidth="1"/>
    <col min="10731" max="10732" width="0" style="3" hidden="1" customWidth="1"/>
    <col min="10733" max="10733" width="10.140625" style="3" customWidth="1"/>
    <col min="10734" max="10735" width="0" style="3" hidden="1" customWidth="1"/>
    <col min="10736" max="10736" width="10.140625" style="3" customWidth="1"/>
    <col min="10737" max="10738" width="0" style="3" hidden="1" customWidth="1"/>
    <col min="10739" max="10739" width="10.42578125" style="3" customWidth="1"/>
    <col min="10740" max="10741" width="0" style="3" hidden="1" customWidth="1"/>
    <col min="10742" max="10742" width="9.7109375" style="3" customWidth="1"/>
    <col min="10743" max="10744" width="0" style="3" hidden="1" customWidth="1"/>
    <col min="10745" max="10745" width="10" style="3" customWidth="1"/>
    <col min="10746" max="10747" width="0" style="3" hidden="1" customWidth="1"/>
    <col min="10748" max="10748" width="12.7109375" style="3" customWidth="1"/>
    <col min="10749" max="10750" width="0" style="3" hidden="1" customWidth="1"/>
    <col min="10751" max="10751" width="12.5703125" style="3" customWidth="1"/>
    <col min="10752" max="10753" width="0" style="3" hidden="1" customWidth="1"/>
    <col min="10754" max="10754" width="10.42578125" style="3" customWidth="1"/>
    <col min="10755" max="10756" width="0" style="3" hidden="1" customWidth="1"/>
    <col min="10757" max="10757" width="9.5703125" style="3" customWidth="1"/>
    <col min="10758" max="10759" width="0" style="3" hidden="1" customWidth="1"/>
    <col min="10760" max="10760" width="10.28515625" style="3" customWidth="1"/>
    <col min="10761" max="10762" width="0" style="3" hidden="1" customWidth="1"/>
    <col min="10763" max="10763" width="11" style="3" customWidth="1"/>
    <col min="10764" max="10765" width="0" style="3" hidden="1" customWidth="1"/>
    <col min="10766" max="10766" width="12.28515625" style="3" customWidth="1"/>
    <col min="10767" max="10768" width="0" style="3" hidden="1" customWidth="1"/>
    <col min="10769" max="10769" width="11.85546875" style="3" customWidth="1"/>
    <col min="10770" max="10771" width="0" style="3" hidden="1" customWidth="1"/>
    <col min="10772" max="10772" width="11" style="3" customWidth="1"/>
    <col min="10773" max="10774" width="0" style="3" hidden="1" customWidth="1"/>
    <col min="10775" max="10775" width="12.140625" style="3" customWidth="1"/>
    <col min="10776" max="10777" width="0" style="3" hidden="1" customWidth="1"/>
    <col min="10778" max="10778" width="11.28515625" style="3" customWidth="1"/>
    <col min="10779" max="10780" width="0" style="3" hidden="1" customWidth="1"/>
    <col min="10781" max="10781" width="11.28515625" style="3" customWidth="1"/>
    <col min="10782" max="10783" width="0" style="3" hidden="1" customWidth="1"/>
    <col min="10784" max="10784" width="10.5703125" style="3" customWidth="1"/>
    <col min="10785" max="10785" width="0" style="3" hidden="1" customWidth="1"/>
    <col min="10786" max="10947" width="9.140625" style="3"/>
    <col min="10948" max="10948" width="10.85546875" style="3" customWidth="1"/>
    <col min="10949" max="10949" width="35.7109375" style="3" customWidth="1"/>
    <col min="10950" max="10951" width="0" style="3" hidden="1" customWidth="1"/>
    <col min="10952" max="10952" width="21.28515625" style="3" customWidth="1"/>
    <col min="10953" max="10953" width="13.42578125" style="3" customWidth="1"/>
    <col min="10954" max="10955" width="0" style="3" hidden="1" customWidth="1"/>
    <col min="10956" max="10956" width="10.42578125" style="3" customWidth="1"/>
    <col min="10957" max="10958" width="0" style="3" hidden="1" customWidth="1"/>
    <col min="10959" max="10959" width="12.42578125" style="3" customWidth="1"/>
    <col min="10960" max="10961" width="0" style="3" hidden="1" customWidth="1"/>
    <col min="10962" max="10962" width="10.42578125" style="3" customWidth="1"/>
    <col min="10963" max="10964" width="0" style="3" hidden="1" customWidth="1"/>
    <col min="10965" max="10965" width="11.140625" style="3" customWidth="1"/>
    <col min="10966" max="10967" width="0" style="3" hidden="1" customWidth="1"/>
    <col min="10968" max="10968" width="10.42578125" style="3" customWidth="1"/>
    <col min="10969" max="10970" width="0" style="3" hidden="1" customWidth="1"/>
    <col min="10971" max="10971" width="9.5703125" style="3" customWidth="1"/>
    <col min="10972" max="10973" width="0" style="3" hidden="1" customWidth="1"/>
    <col min="10974" max="10974" width="10.28515625" style="3" customWidth="1"/>
    <col min="10975" max="10976" width="0" style="3" hidden="1" customWidth="1"/>
    <col min="10977" max="10977" width="10.85546875" style="3" customWidth="1"/>
    <col min="10978" max="10979" width="0" style="3" hidden="1" customWidth="1"/>
    <col min="10980" max="10980" width="12.28515625" style="3" customWidth="1"/>
    <col min="10981" max="10982" width="0" style="3" hidden="1" customWidth="1"/>
    <col min="10983" max="10983" width="11.85546875" style="3" customWidth="1"/>
    <col min="10984" max="10985" width="0" style="3" hidden="1" customWidth="1"/>
    <col min="10986" max="10986" width="10.5703125" style="3" customWidth="1"/>
    <col min="10987" max="10988" width="0" style="3" hidden="1" customWidth="1"/>
    <col min="10989" max="10989" width="10.140625" style="3" customWidth="1"/>
    <col min="10990" max="10991" width="0" style="3" hidden="1" customWidth="1"/>
    <col min="10992" max="10992" width="10.140625" style="3" customWidth="1"/>
    <col min="10993" max="10994" width="0" style="3" hidden="1" customWidth="1"/>
    <col min="10995" max="10995" width="10.42578125" style="3" customWidth="1"/>
    <col min="10996" max="10997" width="0" style="3" hidden="1" customWidth="1"/>
    <col min="10998" max="10998" width="9.7109375" style="3" customWidth="1"/>
    <col min="10999" max="11000" width="0" style="3" hidden="1" customWidth="1"/>
    <col min="11001" max="11001" width="10" style="3" customWidth="1"/>
    <col min="11002" max="11003" width="0" style="3" hidden="1" customWidth="1"/>
    <col min="11004" max="11004" width="12.7109375" style="3" customWidth="1"/>
    <col min="11005" max="11006" width="0" style="3" hidden="1" customWidth="1"/>
    <col min="11007" max="11007" width="12.5703125" style="3" customWidth="1"/>
    <col min="11008" max="11009" width="0" style="3" hidden="1" customWidth="1"/>
    <col min="11010" max="11010" width="10.42578125" style="3" customWidth="1"/>
    <col min="11011" max="11012" width="0" style="3" hidden="1" customWidth="1"/>
    <col min="11013" max="11013" width="9.5703125" style="3" customWidth="1"/>
    <col min="11014" max="11015" width="0" style="3" hidden="1" customWidth="1"/>
    <col min="11016" max="11016" width="10.28515625" style="3" customWidth="1"/>
    <col min="11017" max="11018" width="0" style="3" hidden="1" customWidth="1"/>
    <col min="11019" max="11019" width="11" style="3" customWidth="1"/>
    <col min="11020" max="11021" width="0" style="3" hidden="1" customWidth="1"/>
    <col min="11022" max="11022" width="12.28515625" style="3" customWidth="1"/>
    <col min="11023" max="11024" width="0" style="3" hidden="1" customWidth="1"/>
    <col min="11025" max="11025" width="11.85546875" style="3" customWidth="1"/>
    <col min="11026" max="11027" width="0" style="3" hidden="1" customWidth="1"/>
    <col min="11028" max="11028" width="11" style="3" customWidth="1"/>
    <col min="11029" max="11030" width="0" style="3" hidden="1" customWidth="1"/>
    <col min="11031" max="11031" width="12.140625" style="3" customWidth="1"/>
    <col min="11032" max="11033" width="0" style="3" hidden="1" customWidth="1"/>
    <col min="11034" max="11034" width="11.28515625" style="3" customWidth="1"/>
    <col min="11035" max="11036" width="0" style="3" hidden="1" customWidth="1"/>
    <col min="11037" max="11037" width="11.28515625" style="3" customWidth="1"/>
    <col min="11038" max="11039" width="0" style="3" hidden="1" customWidth="1"/>
    <col min="11040" max="11040" width="10.5703125" style="3" customWidth="1"/>
    <col min="11041" max="11041" width="0" style="3" hidden="1" customWidth="1"/>
    <col min="11042" max="11203" width="9.140625" style="3"/>
    <col min="11204" max="11204" width="10.85546875" style="3" customWidth="1"/>
    <col min="11205" max="11205" width="35.7109375" style="3" customWidth="1"/>
    <col min="11206" max="11207" width="0" style="3" hidden="1" customWidth="1"/>
    <col min="11208" max="11208" width="21.28515625" style="3" customWidth="1"/>
    <col min="11209" max="11209" width="13.42578125" style="3" customWidth="1"/>
    <col min="11210" max="11211" width="0" style="3" hidden="1" customWidth="1"/>
    <col min="11212" max="11212" width="10.42578125" style="3" customWidth="1"/>
    <col min="11213" max="11214" width="0" style="3" hidden="1" customWidth="1"/>
    <col min="11215" max="11215" width="12.42578125" style="3" customWidth="1"/>
    <col min="11216" max="11217" width="0" style="3" hidden="1" customWidth="1"/>
    <col min="11218" max="11218" width="10.42578125" style="3" customWidth="1"/>
    <col min="11219" max="11220" width="0" style="3" hidden="1" customWidth="1"/>
    <col min="11221" max="11221" width="11.140625" style="3" customWidth="1"/>
    <col min="11222" max="11223" width="0" style="3" hidden="1" customWidth="1"/>
    <col min="11224" max="11224" width="10.42578125" style="3" customWidth="1"/>
    <col min="11225" max="11226" width="0" style="3" hidden="1" customWidth="1"/>
    <col min="11227" max="11227" width="9.5703125" style="3" customWidth="1"/>
    <col min="11228" max="11229" width="0" style="3" hidden="1" customWidth="1"/>
    <col min="11230" max="11230" width="10.28515625" style="3" customWidth="1"/>
    <col min="11231" max="11232" width="0" style="3" hidden="1" customWidth="1"/>
    <col min="11233" max="11233" width="10.85546875" style="3" customWidth="1"/>
    <col min="11234" max="11235" width="0" style="3" hidden="1" customWidth="1"/>
    <col min="11236" max="11236" width="12.28515625" style="3" customWidth="1"/>
    <col min="11237" max="11238" width="0" style="3" hidden="1" customWidth="1"/>
    <col min="11239" max="11239" width="11.85546875" style="3" customWidth="1"/>
    <col min="11240" max="11241" width="0" style="3" hidden="1" customWidth="1"/>
    <col min="11242" max="11242" width="10.5703125" style="3" customWidth="1"/>
    <col min="11243" max="11244" width="0" style="3" hidden="1" customWidth="1"/>
    <col min="11245" max="11245" width="10.140625" style="3" customWidth="1"/>
    <col min="11246" max="11247" width="0" style="3" hidden="1" customWidth="1"/>
    <col min="11248" max="11248" width="10.140625" style="3" customWidth="1"/>
    <col min="11249" max="11250" width="0" style="3" hidden="1" customWidth="1"/>
    <col min="11251" max="11251" width="10.42578125" style="3" customWidth="1"/>
    <col min="11252" max="11253" width="0" style="3" hidden="1" customWidth="1"/>
    <col min="11254" max="11254" width="9.7109375" style="3" customWidth="1"/>
    <col min="11255" max="11256" width="0" style="3" hidden="1" customWidth="1"/>
    <col min="11257" max="11257" width="10" style="3" customWidth="1"/>
    <col min="11258" max="11259" width="0" style="3" hidden="1" customWidth="1"/>
    <col min="11260" max="11260" width="12.7109375" style="3" customWidth="1"/>
    <col min="11261" max="11262" width="0" style="3" hidden="1" customWidth="1"/>
    <col min="11263" max="11263" width="12.5703125" style="3" customWidth="1"/>
    <col min="11264" max="11265" width="0" style="3" hidden="1" customWidth="1"/>
    <col min="11266" max="11266" width="10.42578125" style="3" customWidth="1"/>
    <col min="11267" max="11268" width="0" style="3" hidden="1" customWidth="1"/>
    <col min="11269" max="11269" width="9.5703125" style="3" customWidth="1"/>
    <col min="11270" max="11271" width="0" style="3" hidden="1" customWidth="1"/>
    <col min="11272" max="11272" width="10.28515625" style="3" customWidth="1"/>
    <col min="11273" max="11274" width="0" style="3" hidden="1" customWidth="1"/>
    <col min="11275" max="11275" width="11" style="3" customWidth="1"/>
    <col min="11276" max="11277" width="0" style="3" hidden="1" customWidth="1"/>
    <col min="11278" max="11278" width="12.28515625" style="3" customWidth="1"/>
    <col min="11279" max="11280" width="0" style="3" hidden="1" customWidth="1"/>
    <col min="11281" max="11281" width="11.85546875" style="3" customWidth="1"/>
    <col min="11282" max="11283" width="0" style="3" hidden="1" customWidth="1"/>
    <col min="11284" max="11284" width="11" style="3" customWidth="1"/>
    <col min="11285" max="11286" width="0" style="3" hidden="1" customWidth="1"/>
    <col min="11287" max="11287" width="12.140625" style="3" customWidth="1"/>
    <col min="11288" max="11289" width="0" style="3" hidden="1" customWidth="1"/>
    <col min="11290" max="11290" width="11.28515625" style="3" customWidth="1"/>
    <col min="11291" max="11292" width="0" style="3" hidden="1" customWidth="1"/>
    <col min="11293" max="11293" width="11.28515625" style="3" customWidth="1"/>
    <col min="11294" max="11295" width="0" style="3" hidden="1" customWidth="1"/>
    <col min="11296" max="11296" width="10.5703125" style="3" customWidth="1"/>
    <col min="11297" max="11297" width="0" style="3" hidden="1" customWidth="1"/>
    <col min="11298" max="11459" width="9.140625" style="3"/>
    <col min="11460" max="11460" width="10.85546875" style="3" customWidth="1"/>
    <col min="11461" max="11461" width="35.7109375" style="3" customWidth="1"/>
    <col min="11462" max="11463" width="0" style="3" hidden="1" customWidth="1"/>
    <col min="11464" max="11464" width="21.28515625" style="3" customWidth="1"/>
    <col min="11465" max="11465" width="13.42578125" style="3" customWidth="1"/>
    <col min="11466" max="11467" width="0" style="3" hidden="1" customWidth="1"/>
    <col min="11468" max="11468" width="10.42578125" style="3" customWidth="1"/>
    <col min="11469" max="11470" width="0" style="3" hidden="1" customWidth="1"/>
    <col min="11471" max="11471" width="12.42578125" style="3" customWidth="1"/>
    <col min="11472" max="11473" width="0" style="3" hidden="1" customWidth="1"/>
    <col min="11474" max="11474" width="10.42578125" style="3" customWidth="1"/>
    <col min="11475" max="11476" width="0" style="3" hidden="1" customWidth="1"/>
    <col min="11477" max="11477" width="11.140625" style="3" customWidth="1"/>
    <col min="11478" max="11479" width="0" style="3" hidden="1" customWidth="1"/>
    <col min="11480" max="11480" width="10.42578125" style="3" customWidth="1"/>
    <col min="11481" max="11482" width="0" style="3" hidden="1" customWidth="1"/>
    <col min="11483" max="11483" width="9.5703125" style="3" customWidth="1"/>
    <col min="11484" max="11485" width="0" style="3" hidden="1" customWidth="1"/>
    <col min="11486" max="11486" width="10.28515625" style="3" customWidth="1"/>
    <col min="11487" max="11488" width="0" style="3" hidden="1" customWidth="1"/>
    <col min="11489" max="11489" width="10.85546875" style="3" customWidth="1"/>
    <col min="11490" max="11491" width="0" style="3" hidden="1" customWidth="1"/>
    <col min="11492" max="11492" width="12.28515625" style="3" customWidth="1"/>
    <col min="11493" max="11494" width="0" style="3" hidden="1" customWidth="1"/>
    <col min="11495" max="11495" width="11.85546875" style="3" customWidth="1"/>
    <col min="11496" max="11497" width="0" style="3" hidden="1" customWidth="1"/>
    <col min="11498" max="11498" width="10.5703125" style="3" customWidth="1"/>
    <col min="11499" max="11500" width="0" style="3" hidden="1" customWidth="1"/>
    <col min="11501" max="11501" width="10.140625" style="3" customWidth="1"/>
    <col min="11502" max="11503" width="0" style="3" hidden="1" customWidth="1"/>
    <col min="11504" max="11504" width="10.140625" style="3" customWidth="1"/>
    <col min="11505" max="11506" width="0" style="3" hidden="1" customWidth="1"/>
    <col min="11507" max="11507" width="10.42578125" style="3" customWidth="1"/>
    <col min="11508" max="11509" width="0" style="3" hidden="1" customWidth="1"/>
    <col min="11510" max="11510" width="9.7109375" style="3" customWidth="1"/>
    <col min="11511" max="11512" width="0" style="3" hidden="1" customWidth="1"/>
    <col min="11513" max="11513" width="10" style="3" customWidth="1"/>
    <col min="11514" max="11515" width="0" style="3" hidden="1" customWidth="1"/>
    <col min="11516" max="11516" width="12.7109375" style="3" customWidth="1"/>
    <col min="11517" max="11518" width="0" style="3" hidden="1" customWidth="1"/>
    <col min="11519" max="11519" width="12.5703125" style="3" customWidth="1"/>
    <col min="11520" max="11521" width="0" style="3" hidden="1" customWidth="1"/>
    <col min="11522" max="11522" width="10.42578125" style="3" customWidth="1"/>
    <col min="11523" max="11524" width="0" style="3" hidden="1" customWidth="1"/>
    <col min="11525" max="11525" width="9.5703125" style="3" customWidth="1"/>
    <col min="11526" max="11527" width="0" style="3" hidden="1" customWidth="1"/>
    <col min="11528" max="11528" width="10.28515625" style="3" customWidth="1"/>
    <col min="11529" max="11530" width="0" style="3" hidden="1" customWidth="1"/>
    <col min="11531" max="11531" width="11" style="3" customWidth="1"/>
    <col min="11532" max="11533" width="0" style="3" hidden="1" customWidth="1"/>
    <col min="11534" max="11534" width="12.28515625" style="3" customWidth="1"/>
    <col min="11535" max="11536" width="0" style="3" hidden="1" customWidth="1"/>
    <col min="11537" max="11537" width="11.85546875" style="3" customWidth="1"/>
    <col min="11538" max="11539" width="0" style="3" hidden="1" customWidth="1"/>
    <col min="11540" max="11540" width="11" style="3" customWidth="1"/>
    <col min="11541" max="11542" width="0" style="3" hidden="1" customWidth="1"/>
    <col min="11543" max="11543" width="12.140625" style="3" customWidth="1"/>
    <col min="11544" max="11545" width="0" style="3" hidden="1" customWidth="1"/>
    <col min="11546" max="11546" width="11.28515625" style="3" customWidth="1"/>
    <col min="11547" max="11548" width="0" style="3" hidden="1" customWidth="1"/>
    <col min="11549" max="11549" width="11.28515625" style="3" customWidth="1"/>
    <col min="11550" max="11551" width="0" style="3" hidden="1" customWidth="1"/>
    <col min="11552" max="11552" width="10.5703125" style="3" customWidth="1"/>
    <col min="11553" max="11553" width="0" style="3" hidden="1" customWidth="1"/>
    <col min="11554" max="11715" width="9.140625" style="3"/>
    <col min="11716" max="11716" width="10.85546875" style="3" customWidth="1"/>
    <col min="11717" max="11717" width="35.7109375" style="3" customWidth="1"/>
    <col min="11718" max="11719" width="0" style="3" hidden="1" customWidth="1"/>
    <col min="11720" max="11720" width="21.28515625" style="3" customWidth="1"/>
    <col min="11721" max="11721" width="13.42578125" style="3" customWidth="1"/>
    <col min="11722" max="11723" width="0" style="3" hidden="1" customWidth="1"/>
    <col min="11724" max="11724" width="10.42578125" style="3" customWidth="1"/>
    <col min="11725" max="11726" width="0" style="3" hidden="1" customWidth="1"/>
    <col min="11727" max="11727" width="12.42578125" style="3" customWidth="1"/>
    <col min="11728" max="11729" width="0" style="3" hidden="1" customWidth="1"/>
    <col min="11730" max="11730" width="10.42578125" style="3" customWidth="1"/>
    <col min="11731" max="11732" width="0" style="3" hidden="1" customWidth="1"/>
    <col min="11733" max="11733" width="11.140625" style="3" customWidth="1"/>
    <col min="11734" max="11735" width="0" style="3" hidden="1" customWidth="1"/>
    <col min="11736" max="11736" width="10.42578125" style="3" customWidth="1"/>
    <col min="11737" max="11738" width="0" style="3" hidden="1" customWidth="1"/>
    <col min="11739" max="11739" width="9.5703125" style="3" customWidth="1"/>
    <col min="11740" max="11741" width="0" style="3" hidden="1" customWidth="1"/>
    <col min="11742" max="11742" width="10.28515625" style="3" customWidth="1"/>
    <col min="11743" max="11744" width="0" style="3" hidden="1" customWidth="1"/>
    <col min="11745" max="11745" width="10.85546875" style="3" customWidth="1"/>
    <col min="11746" max="11747" width="0" style="3" hidden="1" customWidth="1"/>
    <col min="11748" max="11748" width="12.28515625" style="3" customWidth="1"/>
    <col min="11749" max="11750" width="0" style="3" hidden="1" customWidth="1"/>
    <col min="11751" max="11751" width="11.85546875" style="3" customWidth="1"/>
    <col min="11752" max="11753" width="0" style="3" hidden="1" customWidth="1"/>
    <col min="11754" max="11754" width="10.5703125" style="3" customWidth="1"/>
    <col min="11755" max="11756" width="0" style="3" hidden="1" customWidth="1"/>
    <col min="11757" max="11757" width="10.140625" style="3" customWidth="1"/>
    <col min="11758" max="11759" width="0" style="3" hidden="1" customWidth="1"/>
    <col min="11760" max="11760" width="10.140625" style="3" customWidth="1"/>
    <col min="11761" max="11762" width="0" style="3" hidden="1" customWidth="1"/>
    <col min="11763" max="11763" width="10.42578125" style="3" customWidth="1"/>
    <col min="11764" max="11765" width="0" style="3" hidden="1" customWidth="1"/>
    <col min="11766" max="11766" width="9.7109375" style="3" customWidth="1"/>
    <col min="11767" max="11768" width="0" style="3" hidden="1" customWidth="1"/>
    <col min="11769" max="11769" width="10" style="3" customWidth="1"/>
    <col min="11770" max="11771" width="0" style="3" hidden="1" customWidth="1"/>
    <col min="11772" max="11772" width="12.7109375" style="3" customWidth="1"/>
    <col min="11773" max="11774" width="0" style="3" hidden="1" customWidth="1"/>
    <col min="11775" max="11775" width="12.5703125" style="3" customWidth="1"/>
    <col min="11776" max="11777" width="0" style="3" hidden="1" customWidth="1"/>
    <col min="11778" max="11778" width="10.42578125" style="3" customWidth="1"/>
    <col min="11779" max="11780" width="0" style="3" hidden="1" customWidth="1"/>
    <col min="11781" max="11781" width="9.5703125" style="3" customWidth="1"/>
    <col min="11782" max="11783" width="0" style="3" hidden="1" customWidth="1"/>
    <col min="11784" max="11784" width="10.28515625" style="3" customWidth="1"/>
    <col min="11785" max="11786" width="0" style="3" hidden="1" customWidth="1"/>
    <col min="11787" max="11787" width="11" style="3" customWidth="1"/>
    <col min="11788" max="11789" width="0" style="3" hidden="1" customWidth="1"/>
    <col min="11790" max="11790" width="12.28515625" style="3" customWidth="1"/>
    <col min="11791" max="11792" width="0" style="3" hidden="1" customWidth="1"/>
    <col min="11793" max="11793" width="11.85546875" style="3" customWidth="1"/>
    <col min="11794" max="11795" width="0" style="3" hidden="1" customWidth="1"/>
    <col min="11796" max="11796" width="11" style="3" customWidth="1"/>
    <col min="11797" max="11798" width="0" style="3" hidden="1" customWidth="1"/>
    <col min="11799" max="11799" width="12.140625" style="3" customWidth="1"/>
    <col min="11800" max="11801" width="0" style="3" hidden="1" customWidth="1"/>
    <col min="11802" max="11802" width="11.28515625" style="3" customWidth="1"/>
    <col min="11803" max="11804" width="0" style="3" hidden="1" customWidth="1"/>
    <col min="11805" max="11805" width="11.28515625" style="3" customWidth="1"/>
    <col min="11806" max="11807" width="0" style="3" hidden="1" customWidth="1"/>
    <col min="11808" max="11808" width="10.5703125" style="3" customWidth="1"/>
    <col min="11809" max="11809" width="0" style="3" hidden="1" customWidth="1"/>
    <col min="11810" max="11971" width="9.140625" style="3"/>
    <col min="11972" max="11972" width="10.85546875" style="3" customWidth="1"/>
    <col min="11973" max="11973" width="35.7109375" style="3" customWidth="1"/>
    <col min="11974" max="11975" width="0" style="3" hidden="1" customWidth="1"/>
    <col min="11976" max="11976" width="21.28515625" style="3" customWidth="1"/>
    <col min="11977" max="11977" width="13.42578125" style="3" customWidth="1"/>
    <col min="11978" max="11979" width="0" style="3" hidden="1" customWidth="1"/>
    <col min="11980" max="11980" width="10.42578125" style="3" customWidth="1"/>
    <col min="11981" max="11982" width="0" style="3" hidden="1" customWidth="1"/>
    <col min="11983" max="11983" width="12.42578125" style="3" customWidth="1"/>
    <col min="11984" max="11985" width="0" style="3" hidden="1" customWidth="1"/>
    <col min="11986" max="11986" width="10.42578125" style="3" customWidth="1"/>
    <col min="11987" max="11988" width="0" style="3" hidden="1" customWidth="1"/>
    <col min="11989" max="11989" width="11.140625" style="3" customWidth="1"/>
    <col min="11990" max="11991" width="0" style="3" hidden="1" customWidth="1"/>
    <col min="11992" max="11992" width="10.42578125" style="3" customWidth="1"/>
    <col min="11993" max="11994" width="0" style="3" hidden="1" customWidth="1"/>
    <col min="11995" max="11995" width="9.5703125" style="3" customWidth="1"/>
    <col min="11996" max="11997" width="0" style="3" hidden="1" customWidth="1"/>
    <col min="11998" max="11998" width="10.28515625" style="3" customWidth="1"/>
    <col min="11999" max="12000" width="0" style="3" hidden="1" customWidth="1"/>
    <col min="12001" max="12001" width="10.85546875" style="3" customWidth="1"/>
    <col min="12002" max="12003" width="0" style="3" hidden="1" customWidth="1"/>
    <col min="12004" max="12004" width="12.28515625" style="3" customWidth="1"/>
    <col min="12005" max="12006" width="0" style="3" hidden="1" customWidth="1"/>
    <col min="12007" max="12007" width="11.85546875" style="3" customWidth="1"/>
    <col min="12008" max="12009" width="0" style="3" hidden="1" customWidth="1"/>
    <col min="12010" max="12010" width="10.5703125" style="3" customWidth="1"/>
    <col min="12011" max="12012" width="0" style="3" hidden="1" customWidth="1"/>
    <col min="12013" max="12013" width="10.140625" style="3" customWidth="1"/>
    <col min="12014" max="12015" width="0" style="3" hidden="1" customWidth="1"/>
    <col min="12016" max="12016" width="10.140625" style="3" customWidth="1"/>
    <col min="12017" max="12018" width="0" style="3" hidden="1" customWidth="1"/>
    <col min="12019" max="12019" width="10.42578125" style="3" customWidth="1"/>
    <col min="12020" max="12021" width="0" style="3" hidden="1" customWidth="1"/>
    <col min="12022" max="12022" width="9.7109375" style="3" customWidth="1"/>
    <col min="12023" max="12024" width="0" style="3" hidden="1" customWidth="1"/>
    <col min="12025" max="12025" width="10" style="3" customWidth="1"/>
    <col min="12026" max="12027" width="0" style="3" hidden="1" customWidth="1"/>
    <col min="12028" max="12028" width="12.7109375" style="3" customWidth="1"/>
    <col min="12029" max="12030" width="0" style="3" hidden="1" customWidth="1"/>
    <col min="12031" max="12031" width="12.5703125" style="3" customWidth="1"/>
    <col min="12032" max="12033" width="0" style="3" hidden="1" customWidth="1"/>
    <col min="12034" max="12034" width="10.42578125" style="3" customWidth="1"/>
    <col min="12035" max="12036" width="0" style="3" hidden="1" customWidth="1"/>
    <col min="12037" max="12037" width="9.5703125" style="3" customWidth="1"/>
    <col min="12038" max="12039" width="0" style="3" hidden="1" customWidth="1"/>
    <col min="12040" max="12040" width="10.28515625" style="3" customWidth="1"/>
    <col min="12041" max="12042" width="0" style="3" hidden="1" customWidth="1"/>
    <col min="12043" max="12043" width="11" style="3" customWidth="1"/>
    <col min="12044" max="12045" width="0" style="3" hidden="1" customWidth="1"/>
    <col min="12046" max="12046" width="12.28515625" style="3" customWidth="1"/>
    <col min="12047" max="12048" width="0" style="3" hidden="1" customWidth="1"/>
    <col min="12049" max="12049" width="11.85546875" style="3" customWidth="1"/>
    <col min="12050" max="12051" width="0" style="3" hidden="1" customWidth="1"/>
    <col min="12052" max="12052" width="11" style="3" customWidth="1"/>
    <col min="12053" max="12054" width="0" style="3" hidden="1" customWidth="1"/>
    <col min="12055" max="12055" width="12.140625" style="3" customWidth="1"/>
    <col min="12056" max="12057" width="0" style="3" hidden="1" customWidth="1"/>
    <col min="12058" max="12058" width="11.28515625" style="3" customWidth="1"/>
    <col min="12059" max="12060" width="0" style="3" hidden="1" customWidth="1"/>
    <col min="12061" max="12061" width="11.28515625" style="3" customWidth="1"/>
    <col min="12062" max="12063" width="0" style="3" hidden="1" customWidth="1"/>
    <col min="12064" max="12064" width="10.5703125" style="3" customWidth="1"/>
    <col min="12065" max="12065" width="0" style="3" hidden="1" customWidth="1"/>
    <col min="12066" max="12227" width="9.140625" style="3"/>
    <col min="12228" max="12228" width="10.85546875" style="3" customWidth="1"/>
    <col min="12229" max="12229" width="35.7109375" style="3" customWidth="1"/>
    <col min="12230" max="12231" width="0" style="3" hidden="1" customWidth="1"/>
    <col min="12232" max="12232" width="21.28515625" style="3" customWidth="1"/>
    <col min="12233" max="12233" width="13.42578125" style="3" customWidth="1"/>
    <col min="12234" max="12235" width="0" style="3" hidden="1" customWidth="1"/>
    <col min="12236" max="12236" width="10.42578125" style="3" customWidth="1"/>
    <col min="12237" max="12238" width="0" style="3" hidden="1" customWidth="1"/>
    <col min="12239" max="12239" width="12.42578125" style="3" customWidth="1"/>
    <col min="12240" max="12241" width="0" style="3" hidden="1" customWidth="1"/>
    <col min="12242" max="12242" width="10.42578125" style="3" customWidth="1"/>
    <col min="12243" max="12244" width="0" style="3" hidden="1" customWidth="1"/>
    <col min="12245" max="12245" width="11.140625" style="3" customWidth="1"/>
    <col min="12246" max="12247" width="0" style="3" hidden="1" customWidth="1"/>
    <col min="12248" max="12248" width="10.42578125" style="3" customWidth="1"/>
    <col min="12249" max="12250" width="0" style="3" hidden="1" customWidth="1"/>
    <col min="12251" max="12251" width="9.5703125" style="3" customWidth="1"/>
    <col min="12252" max="12253" width="0" style="3" hidden="1" customWidth="1"/>
    <col min="12254" max="12254" width="10.28515625" style="3" customWidth="1"/>
    <col min="12255" max="12256" width="0" style="3" hidden="1" customWidth="1"/>
    <col min="12257" max="12257" width="10.85546875" style="3" customWidth="1"/>
    <col min="12258" max="12259" width="0" style="3" hidden="1" customWidth="1"/>
    <col min="12260" max="12260" width="12.28515625" style="3" customWidth="1"/>
    <col min="12261" max="12262" width="0" style="3" hidden="1" customWidth="1"/>
    <col min="12263" max="12263" width="11.85546875" style="3" customWidth="1"/>
    <col min="12264" max="12265" width="0" style="3" hidden="1" customWidth="1"/>
    <col min="12266" max="12266" width="10.5703125" style="3" customWidth="1"/>
    <col min="12267" max="12268" width="0" style="3" hidden="1" customWidth="1"/>
    <col min="12269" max="12269" width="10.140625" style="3" customWidth="1"/>
    <col min="12270" max="12271" width="0" style="3" hidden="1" customWidth="1"/>
    <col min="12272" max="12272" width="10.140625" style="3" customWidth="1"/>
    <col min="12273" max="12274" width="0" style="3" hidden="1" customWidth="1"/>
    <col min="12275" max="12275" width="10.42578125" style="3" customWidth="1"/>
    <col min="12276" max="12277" width="0" style="3" hidden="1" customWidth="1"/>
    <col min="12278" max="12278" width="9.7109375" style="3" customWidth="1"/>
    <col min="12279" max="12280" width="0" style="3" hidden="1" customWidth="1"/>
    <col min="12281" max="12281" width="10" style="3" customWidth="1"/>
    <col min="12282" max="12283" width="0" style="3" hidden="1" customWidth="1"/>
    <col min="12284" max="12284" width="12.7109375" style="3" customWidth="1"/>
    <col min="12285" max="12286" width="0" style="3" hidden="1" customWidth="1"/>
    <col min="12287" max="12287" width="12.5703125" style="3" customWidth="1"/>
    <col min="12288" max="12289" width="0" style="3" hidden="1" customWidth="1"/>
    <col min="12290" max="12290" width="10.42578125" style="3" customWidth="1"/>
    <col min="12291" max="12292" width="0" style="3" hidden="1" customWidth="1"/>
    <col min="12293" max="12293" width="9.5703125" style="3" customWidth="1"/>
    <col min="12294" max="12295" width="0" style="3" hidden="1" customWidth="1"/>
    <col min="12296" max="12296" width="10.28515625" style="3" customWidth="1"/>
    <col min="12297" max="12298" width="0" style="3" hidden="1" customWidth="1"/>
    <col min="12299" max="12299" width="11" style="3" customWidth="1"/>
    <col min="12300" max="12301" width="0" style="3" hidden="1" customWidth="1"/>
    <col min="12302" max="12302" width="12.28515625" style="3" customWidth="1"/>
    <col min="12303" max="12304" width="0" style="3" hidden="1" customWidth="1"/>
    <col min="12305" max="12305" width="11.85546875" style="3" customWidth="1"/>
    <col min="12306" max="12307" width="0" style="3" hidden="1" customWidth="1"/>
    <col min="12308" max="12308" width="11" style="3" customWidth="1"/>
    <col min="12309" max="12310" width="0" style="3" hidden="1" customWidth="1"/>
    <col min="12311" max="12311" width="12.140625" style="3" customWidth="1"/>
    <col min="12312" max="12313" width="0" style="3" hidden="1" customWidth="1"/>
    <col min="12314" max="12314" width="11.28515625" style="3" customWidth="1"/>
    <col min="12315" max="12316" width="0" style="3" hidden="1" customWidth="1"/>
    <col min="12317" max="12317" width="11.28515625" style="3" customWidth="1"/>
    <col min="12318" max="12319" width="0" style="3" hidden="1" customWidth="1"/>
    <col min="12320" max="12320" width="10.5703125" style="3" customWidth="1"/>
    <col min="12321" max="12321" width="0" style="3" hidden="1" customWidth="1"/>
    <col min="12322" max="12483" width="9.140625" style="3"/>
    <col min="12484" max="12484" width="10.85546875" style="3" customWidth="1"/>
    <col min="12485" max="12485" width="35.7109375" style="3" customWidth="1"/>
    <col min="12486" max="12487" width="0" style="3" hidden="1" customWidth="1"/>
    <col min="12488" max="12488" width="21.28515625" style="3" customWidth="1"/>
    <col min="12489" max="12489" width="13.42578125" style="3" customWidth="1"/>
    <col min="12490" max="12491" width="0" style="3" hidden="1" customWidth="1"/>
    <col min="12492" max="12492" width="10.42578125" style="3" customWidth="1"/>
    <col min="12493" max="12494" width="0" style="3" hidden="1" customWidth="1"/>
    <col min="12495" max="12495" width="12.42578125" style="3" customWidth="1"/>
    <col min="12496" max="12497" width="0" style="3" hidden="1" customWidth="1"/>
    <col min="12498" max="12498" width="10.42578125" style="3" customWidth="1"/>
    <col min="12499" max="12500" width="0" style="3" hidden="1" customWidth="1"/>
    <col min="12501" max="12501" width="11.140625" style="3" customWidth="1"/>
    <col min="12502" max="12503" width="0" style="3" hidden="1" customWidth="1"/>
    <col min="12504" max="12504" width="10.42578125" style="3" customWidth="1"/>
    <col min="12505" max="12506" width="0" style="3" hidden="1" customWidth="1"/>
    <col min="12507" max="12507" width="9.5703125" style="3" customWidth="1"/>
    <col min="12508" max="12509" width="0" style="3" hidden="1" customWidth="1"/>
    <col min="12510" max="12510" width="10.28515625" style="3" customWidth="1"/>
    <col min="12511" max="12512" width="0" style="3" hidden="1" customWidth="1"/>
    <col min="12513" max="12513" width="10.85546875" style="3" customWidth="1"/>
    <col min="12514" max="12515" width="0" style="3" hidden="1" customWidth="1"/>
    <col min="12516" max="12516" width="12.28515625" style="3" customWidth="1"/>
    <col min="12517" max="12518" width="0" style="3" hidden="1" customWidth="1"/>
    <col min="12519" max="12519" width="11.85546875" style="3" customWidth="1"/>
    <col min="12520" max="12521" width="0" style="3" hidden="1" customWidth="1"/>
    <col min="12522" max="12522" width="10.5703125" style="3" customWidth="1"/>
    <col min="12523" max="12524" width="0" style="3" hidden="1" customWidth="1"/>
    <col min="12525" max="12525" width="10.140625" style="3" customWidth="1"/>
    <col min="12526" max="12527" width="0" style="3" hidden="1" customWidth="1"/>
    <col min="12528" max="12528" width="10.140625" style="3" customWidth="1"/>
    <col min="12529" max="12530" width="0" style="3" hidden="1" customWidth="1"/>
    <col min="12531" max="12531" width="10.42578125" style="3" customWidth="1"/>
    <col min="12532" max="12533" width="0" style="3" hidden="1" customWidth="1"/>
    <col min="12534" max="12534" width="9.7109375" style="3" customWidth="1"/>
    <col min="12535" max="12536" width="0" style="3" hidden="1" customWidth="1"/>
    <col min="12537" max="12537" width="10" style="3" customWidth="1"/>
    <col min="12538" max="12539" width="0" style="3" hidden="1" customWidth="1"/>
    <col min="12540" max="12540" width="12.7109375" style="3" customWidth="1"/>
    <col min="12541" max="12542" width="0" style="3" hidden="1" customWidth="1"/>
    <col min="12543" max="12543" width="12.5703125" style="3" customWidth="1"/>
    <col min="12544" max="12545" width="0" style="3" hidden="1" customWidth="1"/>
    <col min="12546" max="12546" width="10.42578125" style="3" customWidth="1"/>
    <col min="12547" max="12548" width="0" style="3" hidden="1" customWidth="1"/>
    <col min="12549" max="12549" width="9.5703125" style="3" customWidth="1"/>
    <col min="12550" max="12551" width="0" style="3" hidden="1" customWidth="1"/>
    <col min="12552" max="12552" width="10.28515625" style="3" customWidth="1"/>
    <col min="12553" max="12554" width="0" style="3" hidden="1" customWidth="1"/>
    <col min="12555" max="12555" width="11" style="3" customWidth="1"/>
    <col min="12556" max="12557" width="0" style="3" hidden="1" customWidth="1"/>
    <col min="12558" max="12558" width="12.28515625" style="3" customWidth="1"/>
    <col min="12559" max="12560" width="0" style="3" hidden="1" customWidth="1"/>
    <col min="12561" max="12561" width="11.85546875" style="3" customWidth="1"/>
    <col min="12562" max="12563" width="0" style="3" hidden="1" customWidth="1"/>
    <col min="12564" max="12564" width="11" style="3" customWidth="1"/>
    <col min="12565" max="12566" width="0" style="3" hidden="1" customWidth="1"/>
    <col min="12567" max="12567" width="12.140625" style="3" customWidth="1"/>
    <col min="12568" max="12569" width="0" style="3" hidden="1" customWidth="1"/>
    <col min="12570" max="12570" width="11.28515625" style="3" customWidth="1"/>
    <col min="12571" max="12572" width="0" style="3" hidden="1" customWidth="1"/>
    <col min="12573" max="12573" width="11.28515625" style="3" customWidth="1"/>
    <col min="12574" max="12575" width="0" style="3" hidden="1" customWidth="1"/>
    <col min="12576" max="12576" width="10.5703125" style="3" customWidth="1"/>
    <col min="12577" max="12577" width="0" style="3" hidden="1" customWidth="1"/>
    <col min="12578" max="12739" width="9.140625" style="3"/>
    <col min="12740" max="12740" width="10.85546875" style="3" customWidth="1"/>
    <col min="12741" max="12741" width="35.7109375" style="3" customWidth="1"/>
    <col min="12742" max="12743" width="0" style="3" hidden="1" customWidth="1"/>
    <col min="12744" max="12744" width="21.28515625" style="3" customWidth="1"/>
    <col min="12745" max="12745" width="13.42578125" style="3" customWidth="1"/>
    <col min="12746" max="12747" width="0" style="3" hidden="1" customWidth="1"/>
    <col min="12748" max="12748" width="10.42578125" style="3" customWidth="1"/>
    <col min="12749" max="12750" width="0" style="3" hidden="1" customWidth="1"/>
    <col min="12751" max="12751" width="12.42578125" style="3" customWidth="1"/>
    <col min="12752" max="12753" width="0" style="3" hidden="1" customWidth="1"/>
    <col min="12754" max="12754" width="10.42578125" style="3" customWidth="1"/>
    <col min="12755" max="12756" width="0" style="3" hidden="1" customWidth="1"/>
    <col min="12757" max="12757" width="11.140625" style="3" customWidth="1"/>
    <col min="12758" max="12759" width="0" style="3" hidden="1" customWidth="1"/>
    <col min="12760" max="12760" width="10.42578125" style="3" customWidth="1"/>
    <col min="12761" max="12762" width="0" style="3" hidden="1" customWidth="1"/>
    <col min="12763" max="12763" width="9.5703125" style="3" customWidth="1"/>
    <col min="12764" max="12765" width="0" style="3" hidden="1" customWidth="1"/>
    <col min="12766" max="12766" width="10.28515625" style="3" customWidth="1"/>
    <col min="12767" max="12768" width="0" style="3" hidden="1" customWidth="1"/>
    <col min="12769" max="12769" width="10.85546875" style="3" customWidth="1"/>
    <col min="12770" max="12771" width="0" style="3" hidden="1" customWidth="1"/>
    <col min="12772" max="12772" width="12.28515625" style="3" customWidth="1"/>
    <col min="12773" max="12774" width="0" style="3" hidden="1" customWidth="1"/>
    <col min="12775" max="12775" width="11.85546875" style="3" customWidth="1"/>
    <col min="12776" max="12777" width="0" style="3" hidden="1" customWidth="1"/>
    <col min="12778" max="12778" width="10.5703125" style="3" customWidth="1"/>
    <col min="12779" max="12780" width="0" style="3" hidden="1" customWidth="1"/>
    <col min="12781" max="12781" width="10.140625" style="3" customWidth="1"/>
    <col min="12782" max="12783" width="0" style="3" hidden="1" customWidth="1"/>
    <col min="12784" max="12784" width="10.140625" style="3" customWidth="1"/>
    <col min="12785" max="12786" width="0" style="3" hidden="1" customWidth="1"/>
    <col min="12787" max="12787" width="10.42578125" style="3" customWidth="1"/>
    <col min="12788" max="12789" width="0" style="3" hidden="1" customWidth="1"/>
    <col min="12790" max="12790" width="9.7109375" style="3" customWidth="1"/>
    <col min="12791" max="12792" width="0" style="3" hidden="1" customWidth="1"/>
    <col min="12793" max="12793" width="10" style="3" customWidth="1"/>
    <col min="12794" max="12795" width="0" style="3" hidden="1" customWidth="1"/>
    <col min="12796" max="12796" width="12.7109375" style="3" customWidth="1"/>
    <col min="12797" max="12798" width="0" style="3" hidden="1" customWidth="1"/>
    <col min="12799" max="12799" width="12.5703125" style="3" customWidth="1"/>
    <col min="12800" max="12801" width="0" style="3" hidden="1" customWidth="1"/>
    <col min="12802" max="12802" width="10.42578125" style="3" customWidth="1"/>
    <col min="12803" max="12804" width="0" style="3" hidden="1" customWidth="1"/>
    <col min="12805" max="12805" width="9.5703125" style="3" customWidth="1"/>
    <col min="12806" max="12807" width="0" style="3" hidden="1" customWidth="1"/>
    <col min="12808" max="12808" width="10.28515625" style="3" customWidth="1"/>
    <col min="12809" max="12810" width="0" style="3" hidden="1" customWidth="1"/>
    <col min="12811" max="12811" width="11" style="3" customWidth="1"/>
    <col min="12812" max="12813" width="0" style="3" hidden="1" customWidth="1"/>
    <col min="12814" max="12814" width="12.28515625" style="3" customWidth="1"/>
    <col min="12815" max="12816" width="0" style="3" hidden="1" customWidth="1"/>
    <col min="12817" max="12817" width="11.85546875" style="3" customWidth="1"/>
    <col min="12818" max="12819" width="0" style="3" hidden="1" customWidth="1"/>
    <col min="12820" max="12820" width="11" style="3" customWidth="1"/>
    <col min="12821" max="12822" width="0" style="3" hidden="1" customWidth="1"/>
    <col min="12823" max="12823" width="12.140625" style="3" customWidth="1"/>
    <col min="12824" max="12825" width="0" style="3" hidden="1" customWidth="1"/>
    <col min="12826" max="12826" width="11.28515625" style="3" customWidth="1"/>
    <col min="12827" max="12828" width="0" style="3" hidden="1" customWidth="1"/>
    <col min="12829" max="12829" width="11.28515625" style="3" customWidth="1"/>
    <col min="12830" max="12831" width="0" style="3" hidden="1" customWidth="1"/>
    <col min="12832" max="12832" width="10.5703125" style="3" customWidth="1"/>
    <col min="12833" max="12833" width="0" style="3" hidden="1" customWidth="1"/>
    <col min="12834" max="12995" width="9.140625" style="3"/>
    <col min="12996" max="12996" width="10.85546875" style="3" customWidth="1"/>
    <col min="12997" max="12997" width="35.7109375" style="3" customWidth="1"/>
    <col min="12998" max="12999" width="0" style="3" hidden="1" customWidth="1"/>
    <col min="13000" max="13000" width="21.28515625" style="3" customWidth="1"/>
    <col min="13001" max="13001" width="13.42578125" style="3" customWidth="1"/>
    <col min="13002" max="13003" width="0" style="3" hidden="1" customWidth="1"/>
    <col min="13004" max="13004" width="10.42578125" style="3" customWidth="1"/>
    <col min="13005" max="13006" width="0" style="3" hidden="1" customWidth="1"/>
    <col min="13007" max="13007" width="12.42578125" style="3" customWidth="1"/>
    <col min="13008" max="13009" width="0" style="3" hidden="1" customWidth="1"/>
    <col min="13010" max="13010" width="10.42578125" style="3" customWidth="1"/>
    <col min="13011" max="13012" width="0" style="3" hidden="1" customWidth="1"/>
    <col min="13013" max="13013" width="11.140625" style="3" customWidth="1"/>
    <col min="13014" max="13015" width="0" style="3" hidden="1" customWidth="1"/>
    <col min="13016" max="13016" width="10.42578125" style="3" customWidth="1"/>
    <col min="13017" max="13018" width="0" style="3" hidden="1" customWidth="1"/>
    <col min="13019" max="13019" width="9.5703125" style="3" customWidth="1"/>
    <col min="13020" max="13021" width="0" style="3" hidden="1" customWidth="1"/>
    <col min="13022" max="13022" width="10.28515625" style="3" customWidth="1"/>
    <col min="13023" max="13024" width="0" style="3" hidden="1" customWidth="1"/>
    <col min="13025" max="13025" width="10.85546875" style="3" customWidth="1"/>
    <col min="13026" max="13027" width="0" style="3" hidden="1" customWidth="1"/>
    <col min="13028" max="13028" width="12.28515625" style="3" customWidth="1"/>
    <col min="13029" max="13030" width="0" style="3" hidden="1" customWidth="1"/>
    <col min="13031" max="13031" width="11.85546875" style="3" customWidth="1"/>
    <col min="13032" max="13033" width="0" style="3" hidden="1" customWidth="1"/>
    <col min="13034" max="13034" width="10.5703125" style="3" customWidth="1"/>
    <col min="13035" max="13036" width="0" style="3" hidden="1" customWidth="1"/>
    <col min="13037" max="13037" width="10.140625" style="3" customWidth="1"/>
    <col min="13038" max="13039" width="0" style="3" hidden="1" customWidth="1"/>
    <col min="13040" max="13040" width="10.140625" style="3" customWidth="1"/>
    <col min="13041" max="13042" width="0" style="3" hidden="1" customWidth="1"/>
    <col min="13043" max="13043" width="10.42578125" style="3" customWidth="1"/>
    <col min="13044" max="13045" width="0" style="3" hidden="1" customWidth="1"/>
    <col min="13046" max="13046" width="9.7109375" style="3" customWidth="1"/>
    <col min="13047" max="13048" width="0" style="3" hidden="1" customWidth="1"/>
    <col min="13049" max="13049" width="10" style="3" customWidth="1"/>
    <col min="13050" max="13051" width="0" style="3" hidden="1" customWidth="1"/>
    <col min="13052" max="13052" width="12.7109375" style="3" customWidth="1"/>
    <col min="13053" max="13054" width="0" style="3" hidden="1" customWidth="1"/>
    <col min="13055" max="13055" width="12.5703125" style="3" customWidth="1"/>
    <col min="13056" max="13057" width="0" style="3" hidden="1" customWidth="1"/>
    <col min="13058" max="13058" width="10.42578125" style="3" customWidth="1"/>
    <col min="13059" max="13060" width="0" style="3" hidden="1" customWidth="1"/>
    <col min="13061" max="13061" width="9.5703125" style="3" customWidth="1"/>
    <col min="13062" max="13063" width="0" style="3" hidden="1" customWidth="1"/>
    <col min="13064" max="13064" width="10.28515625" style="3" customWidth="1"/>
    <col min="13065" max="13066" width="0" style="3" hidden="1" customWidth="1"/>
    <col min="13067" max="13067" width="11" style="3" customWidth="1"/>
    <col min="13068" max="13069" width="0" style="3" hidden="1" customWidth="1"/>
    <col min="13070" max="13070" width="12.28515625" style="3" customWidth="1"/>
    <col min="13071" max="13072" width="0" style="3" hidden="1" customWidth="1"/>
    <col min="13073" max="13073" width="11.85546875" style="3" customWidth="1"/>
    <col min="13074" max="13075" width="0" style="3" hidden="1" customWidth="1"/>
    <col min="13076" max="13076" width="11" style="3" customWidth="1"/>
    <col min="13077" max="13078" width="0" style="3" hidden="1" customWidth="1"/>
    <col min="13079" max="13079" width="12.140625" style="3" customWidth="1"/>
    <col min="13080" max="13081" width="0" style="3" hidden="1" customWidth="1"/>
    <col min="13082" max="13082" width="11.28515625" style="3" customWidth="1"/>
    <col min="13083" max="13084" width="0" style="3" hidden="1" customWidth="1"/>
    <col min="13085" max="13085" width="11.28515625" style="3" customWidth="1"/>
    <col min="13086" max="13087" width="0" style="3" hidden="1" customWidth="1"/>
    <col min="13088" max="13088" width="10.5703125" style="3" customWidth="1"/>
    <col min="13089" max="13089" width="0" style="3" hidden="1" customWidth="1"/>
    <col min="13090" max="13251" width="9.140625" style="3"/>
    <col min="13252" max="13252" width="10.85546875" style="3" customWidth="1"/>
    <col min="13253" max="13253" width="35.7109375" style="3" customWidth="1"/>
    <col min="13254" max="13255" width="0" style="3" hidden="1" customWidth="1"/>
    <col min="13256" max="13256" width="21.28515625" style="3" customWidth="1"/>
    <col min="13257" max="13257" width="13.42578125" style="3" customWidth="1"/>
    <col min="13258" max="13259" width="0" style="3" hidden="1" customWidth="1"/>
    <col min="13260" max="13260" width="10.42578125" style="3" customWidth="1"/>
    <col min="13261" max="13262" width="0" style="3" hidden="1" customWidth="1"/>
    <col min="13263" max="13263" width="12.42578125" style="3" customWidth="1"/>
    <col min="13264" max="13265" width="0" style="3" hidden="1" customWidth="1"/>
    <col min="13266" max="13266" width="10.42578125" style="3" customWidth="1"/>
    <col min="13267" max="13268" width="0" style="3" hidden="1" customWidth="1"/>
    <col min="13269" max="13269" width="11.140625" style="3" customWidth="1"/>
    <col min="13270" max="13271" width="0" style="3" hidden="1" customWidth="1"/>
    <col min="13272" max="13272" width="10.42578125" style="3" customWidth="1"/>
    <col min="13273" max="13274" width="0" style="3" hidden="1" customWidth="1"/>
    <col min="13275" max="13275" width="9.5703125" style="3" customWidth="1"/>
    <col min="13276" max="13277" width="0" style="3" hidden="1" customWidth="1"/>
    <col min="13278" max="13278" width="10.28515625" style="3" customWidth="1"/>
    <col min="13279" max="13280" width="0" style="3" hidden="1" customWidth="1"/>
    <col min="13281" max="13281" width="10.85546875" style="3" customWidth="1"/>
    <col min="13282" max="13283" width="0" style="3" hidden="1" customWidth="1"/>
    <col min="13284" max="13284" width="12.28515625" style="3" customWidth="1"/>
    <col min="13285" max="13286" width="0" style="3" hidden="1" customWidth="1"/>
    <col min="13287" max="13287" width="11.85546875" style="3" customWidth="1"/>
    <col min="13288" max="13289" width="0" style="3" hidden="1" customWidth="1"/>
    <col min="13290" max="13290" width="10.5703125" style="3" customWidth="1"/>
    <col min="13291" max="13292" width="0" style="3" hidden="1" customWidth="1"/>
    <col min="13293" max="13293" width="10.140625" style="3" customWidth="1"/>
    <col min="13294" max="13295" width="0" style="3" hidden="1" customWidth="1"/>
    <col min="13296" max="13296" width="10.140625" style="3" customWidth="1"/>
    <col min="13297" max="13298" width="0" style="3" hidden="1" customWidth="1"/>
    <col min="13299" max="13299" width="10.42578125" style="3" customWidth="1"/>
    <col min="13300" max="13301" width="0" style="3" hidden="1" customWidth="1"/>
    <col min="13302" max="13302" width="9.7109375" style="3" customWidth="1"/>
    <col min="13303" max="13304" width="0" style="3" hidden="1" customWidth="1"/>
    <col min="13305" max="13305" width="10" style="3" customWidth="1"/>
    <col min="13306" max="13307" width="0" style="3" hidden="1" customWidth="1"/>
    <col min="13308" max="13308" width="12.7109375" style="3" customWidth="1"/>
    <col min="13309" max="13310" width="0" style="3" hidden="1" customWidth="1"/>
    <col min="13311" max="13311" width="12.5703125" style="3" customWidth="1"/>
    <col min="13312" max="13313" width="0" style="3" hidden="1" customWidth="1"/>
    <col min="13314" max="13314" width="10.42578125" style="3" customWidth="1"/>
    <col min="13315" max="13316" width="0" style="3" hidden="1" customWidth="1"/>
    <col min="13317" max="13317" width="9.5703125" style="3" customWidth="1"/>
    <col min="13318" max="13319" width="0" style="3" hidden="1" customWidth="1"/>
    <col min="13320" max="13320" width="10.28515625" style="3" customWidth="1"/>
    <col min="13321" max="13322" width="0" style="3" hidden="1" customWidth="1"/>
    <col min="13323" max="13323" width="11" style="3" customWidth="1"/>
    <col min="13324" max="13325" width="0" style="3" hidden="1" customWidth="1"/>
    <col min="13326" max="13326" width="12.28515625" style="3" customWidth="1"/>
    <col min="13327" max="13328" width="0" style="3" hidden="1" customWidth="1"/>
    <col min="13329" max="13329" width="11.85546875" style="3" customWidth="1"/>
    <col min="13330" max="13331" width="0" style="3" hidden="1" customWidth="1"/>
    <col min="13332" max="13332" width="11" style="3" customWidth="1"/>
    <col min="13333" max="13334" width="0" style="3" hidden="1" customWidth="1"/>
    <col min="13335" max="13335" width="12.140625" style="3" customWidth="1"/>
    <col min="13336" max="13337" width="0" style="3" hidden="1" customWidth="1"/>
    <col min="13338" max="13338" width="11.28515625" style="3" customWidth="1"/>
    <col min="13339" max="13340" width="0" style="3" hidden="1" customWidth="1"/>
    <col min="13341" max="13341" width="11.28515625" style="3" customWidth="1"/>
    <col min="13342" max="13343" width="0" style="3" hidden="1" customWidth="1"/>
    <col min="13344" max="13344" width="10.5703125" style="3" customWidth="1"/>
    <col min="13345" max="13345" width="0" style="3" hidden="1" customWidth="1"/>
    <col min="13346" max="13507" width="9.140625" style="3"/>
    <col min="13508" max="13508" width="10.85546875" style="3" customWidth="1"/>
    <col min="13509" max="13509" width="35.7109375" style="3" customWidth="1"/>
    <col min="13510" max="13511" width="0" style="3" hidden="1" customWidth="1"/>
    <col min="13512" max="13512" width="21.28515625" style="3" customWidth="1"/>
    <col min="13513" max="13513" width="13.42578125" style="3" customWidth="1"/>
    <col min="13514" max="13515" width="0" style="3" hidden="1" customWidth="1"/>
    <col min="13516" max="13516" width="10.42578125" style="3" customWidth="1"/>
    <col min="13517" max="13518" width="0" style="3" hidden="1" customWidth="1"/>
    <col min="13519" max="13519" width="12.42578125" style="3" customWidth="1"/>
    <col min="13520" max="13521" width="0" style="3" hidden="1" customWidth="1"/>
    <col min="13522" max="13522" width="10.42578125" style="3" customWidth="1"/>
    <col min="13523" max="13524" width="0" style="3" hidden="1" customWidth="1"/>
    <col min="13525" max="13525" width="11.140625" style="3" customWidth="1"/>
    <col min="13526" max="13527" width="0" style="3" hidden="1" customWidth="1"/>
    <col min="13528" max="13528" width="10.42578125" style="3" customWidth="1"/>
    <col min="13529" max="13530" width="0" style="3" hidden="1" customWidth="1"/>
    <col min="13531" max="13531" width="9.5703125" style="3" customWidth="1"/>
    <col min="13532" max="13533" width="0" style="3" hidden="1" customWidth="1"/>
    <col min="13534" max="13534" width="10.28515625" style="3" customWidth="1"/>
    <col min="13535" max="13536" width="0" style="3" hidden="1" customWidth="1"/>
    <col min="13537" max="13537" width="10.85546875" style="3" customWidth="1"/>
    <col min="13538" max="13539" width="0" style="3" hidden="1" customWidth="1"/>
    <col min="13540" max="13540" width="12.28515625" style="3" customWidth="1"/>
    <col min="13541" max="13542" width="0" style="3" hidden="1" customWidth="1"/>
    <col min="13543" max="13543" width="11.85546875" style="3" customWidth="1"/>
    <col min="13544" max="13545" width="0" style="3" hidden="1" customWidth="1"/>
    <col min="13546" max="13546" width="10.5703125" style="3" customWidth="1"/>
    <col min="13547" max="13548" width="0" style="3" hidden="1" customWidth="1"/>
    <col min="13549" max="13549" width="10.140625" style="3" customWidth="1"/>
    <col min="13550" max="13551" width="0" style="3" hidden="1" customWidth="1"/>
    <col min="13552" max="13552" width="10.140625" style="3" customWidth="1"/>
    <col min="13553" max="13554" width="0" style="3" hidden="1" customWidth="1"/>
    <col min="13555" max="13555" width="10.42578125" style="3" customWidth="1"/>
    <col min="13556" max="13557" width="0" style="3" hidden="1" customWidth="1"/>
    <col min="13558" max="13558" width="9.7109375" style="3" customWidth="1"/>
    <col min="13559" max="13560" width="0" style="3" hidden="1" customWidth="1"/>
    <col min="13561" max="13561" width="10" style="3" customWidth="1"/>
    <col min="13562" max="13563" width="0" style="3" hidden="1" customWidth="1"/>
    <col min="13564" max="13564" width="12.7109375" style="3" customWidth="1"/>
    <col min="13565" max="13566" width="0" style="3" hidden="1" customWidth="1"/>
    <col min="13567" max="13567" width="12.5703125" style="3" customWidth="1"/>
    <col min="13568" max="13569" width="0" style="3" hidden="1" customWidth="1"/>
    <col min="13570" max="13570" width="10.42578125" style="3" customWidth="1"/>
    <col min="13571" max="13572" width="0" style="3" hidden="1" customWidth="1"/>
    <col min="13573" max="13573" width="9.5703125" style="3" customWidth="1"/>
    <col min="13574" max="13575" width="0" style="3" hidden="1" customWidth="1"/>
    <col min="13576" max="13576" width="10.28515625" style="3" customWidth="1"/>
    <col min="13577" max="13578" width="0" style="3" hidden="1" customWidth="1"/>
    <col min="13579" max="13579" width="11" style="3" customWidth="1"/>
    <col min="13580" max="13581" width="0" style="3" hidden="1" customWidth="1"/>
    <col min="13582" max="13582" width="12.28515625" style="3" customWidth="1"/>
    <col min="13583" max="13584" width="0" style="3" hidden="1" customWidth="1"/>
    <col min="13585" max="13585" width="11.85546875" style="3" customWidth="1"/>
    <col min="13586" max="13587" width="0" style="3" hidden="1" customWidth="1"/>
    <col min="13588" max="13588" width="11" style="3" customWidth="1"/>
    <col min="13589" max="13590" width="0" style="3" hidden="1" customWidth="1"/>
    <col min="13591" max="13591" width="12.140625" style="3" customWidth="1"/>
    <col min="13592" max="13593" width="0" style="3" hidden="1" customWidth="1"/>
    <col min="13594" max="13594" width="11.28515625" style="3" customWidth="1"/>
    <col min="13595" max="13596" width="0" style="3" hidden="1" customWidth="1"/>
    <col min="13597" max="13597" width="11.28515625" style="3" customWidth="1"/>
    <col min="13598" max="13599" width="0" style="3" hidden="1" customWidth="1"/>
    <col min="13600" max="13600" width="10.5703125" style="3" customWidth="1"/>
    <col min="13601" max="13601" width="0" style="3" hidden="1" customWidth="1"/>
    <col min="13602" max="13763" width="9.140625" style="3"/>
    <col min="13764" max="13764" width="10.85546875" style="3" customWidth="1"/>
    <col min="13765" max="13765" width="35.7109375" style="3" customWidth="1"/>
    <col min="13766" max="13767" width="0" style="3" hidden="1" customWidth="1"/>
    <col min="13768" max="13768" width="21.28515625" style="3" customWidth="1"/>
    <col min="13769" max="13769" width="13.42578125" style="3" customWidth="1"/>
    <col min="13770" max="13771" width="0" style="3" hidden="1" customWidth="1"/>
    <col min="13772" max="13772" width="10.42578125" style="3" customWidth="1"/>
    <col min="13773" max="13774" width="0" style="3" hidden="1" customWidth="1"/>
    <col min="13775" max="13775" width="12.42578125" style="3" customWidth="1"/>
    <col min="13776" max="13777" width="0" style="3" hidden="1" customWidth="1"/>
    <col min="13778" max="13778" width="10.42578125" style="3" customWidth="1"/>
    <col min="13779" max="13780" width="0" style="3" hidden="1" customWidth="1"/>
    <col min="13781" max="13781" width="11.140625" style="3" customWidth="1"/>
    <col min="13782" max="13783" width="0" style="3" hidden="1" customWidth="1"/>
    <col min="13784" max="13784" width="10.42578125" style="3" customWidth="1"/>
    <col min="13785" max="13786" width="0" style="3" hidden="1" customWidth="1"/>
    <col min="13787" max="13787" width="9.5703125" style="3" customWidth="1"/>
    <col min="13788" max="13789" width="0" style="3" hidden="1" customWidth="1"/>
    <col min="13790" max="13790" width="10.28515625" style="3" customWidth="1"/>
    <col min="13791" max="13792" width="0" style="3" hidden="1" customWidth="1"/>
    <col min="13793" max="13793" width="10.85546875" style="3" customWidth="1"/>
    <col min="13794" max="13795" width="0" style="3" hidden="1" customWidth="1"/>
    <col min="13796" max="13796" width="12.28515625" style="3" customWidth="1"/>
    <col min="13797" max="13798" width="0" style="3" hidden="1" customWidth="1"/>
    <col min="13799" max="13799" width="11.85546875" style="3" customWidth="1"/>
    <col min="13800" max="13801" width="0" style="3" hidden="1" customWidth="1"/>
    <col min="13802" max="13802" width="10.5703125" style="3" customWidth="1"/>
    <col min="13803" max="13804" width="0" style="3" hidden="1" customWidth="1"/>
    <col min="13805" max="13805" width="10.140625" style="3" customWidth="1"/>
    <col min="13806" max="13807" width="0" style="3" hidden="1" customWidth="1"/>
    <col min="13808" max="13808" width="10.140625" style="3" customWidth="1"/>
    <col min="13809" max="13810" width="0" style="3" hidden="1" customWidth="1"/>
    <col min="13811" max="13811" width="10.42578125" style="3" customWidth="1"/>
    <col min="13812" max="13813" width="0" style="3" hidden="1" customWidth="1"/>
    <col min="13814" max="13814" width="9.7109375" style="3" customWidth="1"/>
    <col min="13815" max="13816" width="0" style="3" hidden="1" customWidth="1"/>
    <col min="13817" max="13817" width="10" style="3" customWidth="1"/>
    <col min="13818" max="13819" width="0" style="3" hidden="1" customWidth="1"/>
    <col min="13820" max="13820" width="12.7109375" style="3" customWidth="1"/>
    <col min="13821" max="13822" width="0" style="3" hidden="1" customWidth="1"/>
    <col min="13823" max="13823" width="12.5703125" style="3" customWidth="1"/>
    <col min="13824" max="13825" width="0" style="3" hidden="1" customWidth="1"/>
    <col min="13826" max="13826" width="10.42578125" style="3" customWidth="1"/>
    <col min="13827" max="13828" width="0" style="3" hidden="1" customWidth="1"/>
    <col min="13829" max="13829" width="9.5703125" style="3" customWidth="1"/>
    <col min="13830" max="13831" width="0" style="3" hidden="1" customWidth="1"/>
    <col min="13832" max="13832" width="10.28515625" style="3" customWidth="1"/>
    <col min="13833" max="13834" width="0" style="3" hidden="1" customWidth="1"/>
    <col min="13835" max="13835" width="11" style="3" customWidth="1"/>
    <col min="13836" max="13837" width="0" style="3" hidden="1" customWidth="1"/>
    <col min="13838" max="13838" width="12.28515625" style="3" customWidth="1"/>
    <col min="13839" max="13840" width="0" style="3" hidden="1" customWidth="1"/>
    <col min="13841" max="13841" width="11.85546875" style="3" customWidth="1"/>
    <col min="13842" max="13843" width="0" style="3" hidden="1" customWidth="1"/>
    <col min="13844" max="13844" width="11" style="3" customWidth="1"/>
    <col min="13845" max="13846" width="0" style="3" hidden="1" customWidth="1"/>
    <col min="13847" max="13847" width="12.140625" style="3" customWidth="1"/>
    <col min="13848" max="13849" width="0" style="3" hidden="1" customWidth="1"/>
    <col min="13850" max="13850" width="11.28515625" style="3" customWidth="1"/>
    <col min="13851" max="13852" width="0" style="3" hidden="1" customWidth="1"/>
    <col min="13853" max="13853" width="11.28515625" style="3" customWidth="1"/>
    <col min="13854" max="13855" width="0" style="3" hidden="1" customWidth="1"/>
    <col min="13856" max="13856" width="10.5703125" style="3" customWidth="1"/>
    <col min="13857" max="13857" width="0" style="3" hidden="1" customWidth="1"/>
    <col min="13858" max="14019" width="9.140625" style="3"/>
    <col min="14020" max="14020" width="10.85546875" style="3" customWidth="1"/>
    <col min="14021" max="14021" width="35.7109375" style="3" customWidth="1"/>
    <col min="14022" max="14023" width="0" style="3" hidden="1" customWidth="1"/>
    <col min="14024" max="14024" width="21.28515625" style="3" customWidth="1"/>
    <col min="14025" max="14025" width="13.42578125" style="3" customWidth="1"/>
    <col min="14026" max="14027" width="0" style="3" hidden="1" customWidth="1"/>
    <col min="14028" max="14028" width="10.42578125" style="3" customWidth="1"/>
    <col min="14029" max="14030" width="0" style="3" hidden="1" customWidth="1"/>
    <col min="14031" max="14031" width="12.42578125" style="3" customWidth="1"/>
    <col min="14032" max="14033" width="0" style="3" hidden="1" customWidth="1"/>
    <col min="14034" max="14034" width="10.42578125" style="3" customWidth="1"/>
    <col min="14035" max="14036" width="0" style="3" hidden="1" customWidth="1"/>
    <col min="14037" max="14037" width="11.140625" style="3" customWidth="1"/>
    <col min="14038" max="14039" width="0" style="3" hidden="1" customWidth="1"/>
    <col min="14040" max="14040" width="10.42578125" style="3" customWidth="1"/>
    <col min="14041" max="14042" width="0" style="3" hidden="1" customWidth="1"/>
    <col min="14043" max="14043" width="9.5703125" style="3" customWidth="1"/>
    <col min="14044" max="14045" width="0" style="3" hidden="1" customWidth="1"/>
    <col min="14046" max="14046" width="10.28515625" style="3" customWidth="1"/>
    <col min="14047" max="14048" width="0" style="3" hidden="1" customWidth="1"/>
    <col min="14049" max="14049" width="10.85546875" style="3" customWidth="1"/>
    <col min="14050" max="14051" width="0" style="3" hidden="1" customWidth="1"/>
    <col min="14052" max="14052" width="12.28515625" style="3" customWidth="1"/>
    <col min="14053" max="14054" width="0" style="3" hidden="1" customWidth="1"/>
    <col min="14055" max="14055" width="11.85546875" style="3" customWidth="1"/>
    <col min="14056" max="14057" width="0" style="3" hidden="1" customWidth="1"/>
    <col min="14058" max="14058" width="10.5703125" style="3" customWidth="1"/>
    <col min="14059" max="14060" width="0" style="3" hidden="1" customWidth="1"/>
    <col min="14061" max="14061" width="10.140625" style="3" customWidth="1"/>
    <col min="14062" max="14063" width="0" style="3" hidden="1" customWidth="1"/>
    <col min="14064" max="14064" width="10.140625" style="3" customWidth="1"/>
    <col min="14065" max="14066" width="0" style="3" hidden="1" customWidth="1"/>
    <col min="14067" max="14067" width="10.42578125" style="3" customWidth="1"/>
    <col min="14068" max="14069" width="0" style="3" hidden="1" customWidth="1"/>
    <col min="14070" max="14070" width="9.7109375" style="3" customWidth="1"/>
    <col min="14071" max="14072" width="0" style="3" hidden="1" customWidth="1"/>
    <col min="14073" max="14073" width="10" style="3" customWidth="1"/>
    <col min="14074" max="14075" width="0" style="3" hidden="1" customWidth="1"/>
    <col min="14076" max="14076" width="12.7109375" style="3" customWidth="1"/>
    <col min="14077" max="14078" width="0" style="3" hidden="1" customWidth="1"/>
    <col min="14079" max="14079" width="12.5703125" style="3" customWidth="1"/>
    <col min="14080" max="14081" width="0" style="3" hidden="1" customWidth="1"/>
    <col min="14082" max="14082" width="10.42578125" style="3" customWidth="1"/>
    <col min="14083" max="14084" width="0" style="3" hidden="1" customWidth="1"/>
    <col min="14085" max="14085" width="9.5703125" style="3" customWidth="1"/>
    <col min="14086" max="14087" width="0" style="3" hidden="1" customWidth="1"/>
    <col min="14088" max="14088" width="10.28515625" style="3" customWidth="1"/>
    <col min="14089" max="14090" width="0" style="3" hidden="1" customWidth="1"/>
    <col min="14091" max="14091" width="11" style="3" customWidth="1"/>
    <col min="14092" max="14093" width="0" style="3" hidden="1" customWidth="1"/>
    <col min="14094" max="14094" width="12.28515625" style="3" customWidth="1"/>
    <col min="14095" max="14096" width="0" style="3" hidden="1" customWidth="1"/>
    <col min="14097" max="14097" width="11.85546875" style="3" customWidth="1"/>
    <col min="14098" max="14099" width="0" style="3" hidden="1" customWidth="1"/>
    <col min="14100" max="14100" width="11" style="3" customWidth="1"/>
    <col min="14101" max="14102" width="0" style="3" hidden="1" customWidth="1"/>
    <col min="14103" max="14103" width="12.140625" style="3" customWidth="1"/>
    <col min="14104" max="14105" width="0" style="3" hidden="1" customWidth="1"/>
    <col min="14106" max="14106" width="11.28515625" style="3" customWidth="1"/>
    <col min="14107" max="14108" width="0" style="3" hidden="1" customWidth="1"/>
    <col min="14109" max="14109" width="11.28515625" style="3" customWidth="1"/>
    <col min="14110" max="14111" width="0" style="3" hidden="1" customWidth="1"/>
    <col min="14112" max="14112" width="10.5703125" style="3" customWidth="1"/>
    <col min="14113" max="14113" width="0" style="3" hidden="1" customWidth="1"/>
    <col min="14114" max="14275" width="9.140625" style="3"/>
    <col min="14276" max="14276" width="10.85546875" style="3" customWidth="1"/>
    <col min="14277" max="14277" width="35.7109375" style="3" customWidth="1"/>
    <col min="14278" max="14279" width="0" style="3" hidden="1" customWidth="1"/>
    <col min="14280" max="14280" width="21.28515625" style="3" customWidth="1"/>
    <col min="14281" max="14281" width="13.42578125" style="3" customWidth="1"/>
    <col min="14282" max="14283" width="0" style="3" hidden="1" customWidth="1"/>
    <col min="14284" max="14284" width="10.42578125" style="3" customWidth="1"/>
    <col min="14285" max="14286" width="0" style="3" hidden="1" customWidth="1"/>
    <col min="14287" max="14287" width="12.42578125" style="3" customWidth="1"/>
    <col min="14288" max="14289" width="0" style="3" hidden="1" customWidth="1"/>
    <col min="14290" max="14290" width="10.42578125" style="3" customWidth="1"/>
    <col min="14291" max="14292" width="0" style="3" hidden="1" customWidth="1"/>
    <col min="14293" max="14293" width="11.140625" style="3" customWidth="1"/>
    <col min="14294" max="14295" width="0" style="3" hidden="1" customWidth="1"/>
    <col min="14296" max="14296" width="10.42578125" style="3" customWidth="1"/>
    <col min="14297" max="14298" width="0" style="3" hidden="1" customWidth="1"/>
    <col min="14299" max="14299" width="9.5703125" style="3" customWidth="1"/>
    <col min="14300" max="14301" width="0" style="3" hidden="1" customWidth="1"/>
    <col min="14302" max="14302" width="10.28515625" style="3" customWidth="1"/>
    <col min="14303" max="14304" width="0" style="3" hidden="1" customWidth="1"/>
    <col min="14305" max="14305" width="10.85546875" style="3" customWidth="1"/>
    <col min="14306" max="14307" width="0" style="3" hidden="1" customWidth="1"/>
    <col min="14308" max="14308" width="12.28515625" style="3" customWidth="1"/>
    <col min="14309" max="14310" width="0" style="3" hidden="1" customWidth="1"/>
    <col min="14311" max="14311" width="11.85546875" style="3" customWidth="1"/>
    <col min="14312" max="14313" width="0" style="3" hidden="1" customWidth="1"/>
    <col min="14314" max="14314" width="10.5703125" style="3" customWidth="1"/>
    <col min="14315" max="14316" width="0" style="3" hidden="1" customWidth="1"/>
    <col min="14317" max="14317" width="10.140625" style="3" customWidth="1"/>
    <col min="14318" max="14319" width="0" style="3" hidden="1" customWidth="1"/>
    <col min="14320" max="14320" width="10.140625" style="3" customWidth="1"/>
    <col min="14321" max="14322" width="0" style="3" hidden="1" customWidth="1"/>
    <col min="14323" max="14323" width="10.42578125" style="3" customWidth="1"/>
    <col min="14324" max="14325" width="0" style="3" hidden="1" customWidth="1"/>
    <col min="14326" max="14326" width="9.7109375" style="3" customWidth="1"/>
    <col min="14327" max="14328" width="0" style="3" hidden="1" customWidth="1"/>
    <col min="14329" max="14329" width="10" style="3" customWidth="1"/>
    <col min="14330" max="14331" width="0" style="3" hidden="1" customWidth="1"/>
    <col min="14332" max="14332" width="12.7109375" style="3" customWidth="1"/>
    <col min="14333" max="14334" width="0" style="3" hidden="1" customWidth="1"/>
    <col min="14335" max="14335" width="12.5703125" style="3" customWidth="1"/>
    <col min="14336" max="14337" width="0" style="3" hidden="1" customWidth="1"/>
    <col min="14338" max="14338" width="10.42578125" style="3" customWidth="1"/>
    <col min="14339" max="14340" width="0" style="3" hidden="1" customWidth="1"/>
    <col min="14341" max="14341" width="9.5703125" style="3" customWidth="1"/>
    <col min="14342" max="14343" width="0" style="3" hidden="1" customWidth="1"/>
    <col min="14344" max="14344" width="10.28515625" style="3" customWidth="1"/>
    <col min="14345" max="14346" width="0" style="3" hidden="1" customWidth="1"/>
    <col min="14347" max="14347" width="11" style="3" customWidth="1"/>
    <col min="14348" max="14349" width="0" style="3" hidden="1" customWidth="1"/>
    <col min="14350" max="14350" width="12.28515625" style="3" customWidth="1"/>
    <col min="14351" max="14352" width="0" style="3" hidden="1" customWidth="1"/>
    <col min="14353" max="14353" width="11.85546875" style="3" customWidth="1"/>
    <col min="14354" max="14355" width="0" style="3" hidden="1" customWidth="1"/>
    <col min="14356" max="14356" width="11" style="3" customWidth="1"/>
    <col min="14357" max="14358" width="0" style="3" hidden="1" customWidth="1"/>
    <col min="14359" max="14359" width="12.140625" style="3" customWidth="1"/>
    <col min="14360" max="14361" width="0" style="3" hidden="1" customWidth="1"/>
    <col min="14362" max="14362" width="11.28515625" style="3" customWidth="1"/>
    <col min="14363" max="14364" width="0" style="3" hidden="1" customWidth="1"/>
    <col min="14365" max="14365" width="11.28515625" style="3" customWidth="1"/>
    <col min="14366" max="14367" width="0" style="3" hidden="1" customWidth="1"/>
    <col min="14368" max="14368" width="10.5703125" style="3" customWidth="1"/>
    <col min="14369" max="14369" width="0" style="3" hidden="1" customWidth="1"/>
    <col min="14370" max="14531" width="9.140625" style="3"/>
    <col min="14532" max="14532" width="10.85546875" style="3" customWidth="1"/>
    <col min="14533" max="14533" width="35.7109375" style="3" customWidth="1"/>
    <col min="14534" max="14535" width="0" style="3" hidden="1" customWidth="1"/>
    <col min="14536" max="14536" width="21.28515625" style="3" customWidth="1"/>
    <col min="14537" max="14537" width="13.42578125" style="3" customWidth="1"/>
    <col min="14538" max="14539" width="0" style="3" hidden="1" customWidth="1"/>
    <col min="14540" max="14540" width="10.42578125" style="3" customWidth="1"/>
    <col min="14541" max="14542" width="0" style="3" hidden="1" customWidth="1"/>
    <col min="14543" max="14543" width="12.42578125" style="3" customWidth="1"/>
    <col min="14544" max="14545" width="0" style="3" hidden="1" customWidth="1"/>
    <col min="14546" max="14546" width="10.42578125" style="3" customWidth="1"/>
    <col min="14547" max="14548" width="0" style="3" hidden="1" customWidth="1"/>
    <col min="14549" max="14549" width="11.140625" style="3" customWidth="1"/>
    <col min="14550" max="14551" width="0" style="3" hidden="1" customWidth="1"/>
    <col min="14552" max="14552" width="10.42578125" style="3" customWidth="1"/>
    <col min="14553" max="14554" width="0" style="3" hidden="1" customWidth="1"/>
    <col min="14555" max="14555" width="9.5703125" style="3" customWidth="1"/>
    <col min="14556" max="14557" width="0" style="3" hidden="1" customWidth="1"/>
    <col min="14558" max="14558" width="10.28515625" style="3" customWidth="1"/>
    <col min="14559" max="14560" width="0" style="3" hidden="1" customWidth="1"/>
    <col min="14561" max="14561" width="10.85546875" style="3" customWidth="1"/>
    <col min="14562" max="14563" width="0" style="3" hidden="1" customWidth="1"/>
    <col min="14564" max="14564" width="12.28515625" style="3" customWidth="1"/>
    <col min="14565" max="14566" width="0" style="3" hidden="1" customWidth="1"/>
    <col min="14567" max="14567" width="11.85546875" style="3" customWidth="1"/>
    <col min="14568" max="14569" width="0" style="3" hidden="1" customWidth="1"/>
    <col min="14570" max="14570" width="10.5703125" style="3" customWidth="1"/>
    <col min="14571" max="14572" width="0" style="3" hidden="1" customWidth="1"/>
    <col min="14573" max="14573" width="10.140625" style="3" customWidth="1"/>
    <col min="14574" max="14575" width="0" style="3" hidden="1" customWidth="1"/>
    <col min="14576" max="14576" width="10.140625" style="3" customWidth="1"/>
    <col min="14577" max="14578" width="0" style="3" hidden="1" customWidth="1"/>
    <col min="14579" max="14579" width="10.42578125" style="3" customWidth="1"/>
    <col min="14580" max="14581" width="0" style="3" hidden="1" customWidth="1"/>
    <col min="14582" max="14582" width="9.7109375" style="3" customWidth="1"/>
    <col min="14583" max="14584" width="0" style="3" hidden="1" customWidth="1"/>
    <col min="14585" max="14585" width="10" style="3" customWidth="1"/>
    <col min="14586" max="14587" width="0" style="3" hidden="1" customWidth="1"/>
    <col min="14588" max="14588" width="12.7109375" style="3" customWidth="1"/>
    <col min="14589" max="14590" width="0" style="3" hidden="1" customWidth="1"/>
    <col min="14591" max="14591" width="12.5703125" style="3" customWidth="1"/>
    <col min="14592" max="14593" width="0" style="3" hidden="1" customWidth="1"/>
    <col min="14594" max="14594" width="10.42578125" style="3" customWidth="1"/>
    <col min="14595" max="14596" width="0" style="3" hidden="1" customWidth="1"/>
    <col min="14597" max="14597" width="9.5703125" style="3" customWidth="1"/>
    <col min="14598" max="14599" width="0" style="3" hidden="1" customWidth="1"/>
    <col min="14600" max="14600" width="10.28515625" style="3" customWidth="1"/>
    <col min="14601" max="14602" width="0" style="3" hidden="1" customWidth="1"/>
    <col min="14603" max="14603" width="11" style="3" customWidth="1"/>
    <col min="14604" max="14605" width="0" style="3" hidden="1" customWidth="1"/>
    <col min="14606" max="14606" width="12.28515625" style="3" customWidth="1"/>
    <col min="14607" max="14608" width="0" style="3" hidden="1" customWidth="1"/>
    <col min="14609" max="14609" width="11.85546875" style="3" customWidth="1"/>
    <col min="14610" max="14611" width="0" style="3" hidden="1" customWidth="1"/>
    <col min="14612" max="14612" width="11" style="3" customWidth="1"/>
    <col min="14613" max="14614" width="0" style="3" hidden="1" customWidth="1"/>
    <col min="14615" max="14615" width="12.140625" style="3" customWidth="1"/>
    <col min="14616" max="14617" width="0" style="3" hidden="1" customWidth="1"/>
    <col min="14618" max="14618" width="11.28515625" style="3" customWidth="1"/>
    <col min="14619" max="14620" width="0" style="3" hidden="1" customWidth="1"/>
    <col min="14621" max="14621" width="11.28515625" style="3" customWidth="1"/>
    <col min="14622" max="14623" width="0" style="3" hidden="1" customWidth="1"/>
    <col min="14624" max="14624" width="10.5703125" style="3" customWidth="1"/>
    <col min="14625" max="14625" width="0" style="3" hidden="1" customWidth="1"/>
    <col min="14626" max="14787" width="9.140625" style="3"/>
    <col min="14788" max="14788" width="10.85546875" style="3" customWidth="1"/>
    <col min="14789" max="14789" width="35.7109375" style="3" customWidth="1"/>
    <col min="14790" max="14791" width="0" style="3" hidden="1" customWidth="1"/>
    <col min="14792" max="14792" width="21.28515625" style="3" customWidth="1"/>
    <col min="14793" max="14793" width="13.42578125" style="3" customWidth="1"/>
    <col min="14794" max="14795" width="0" style="3" hidden="1" customWidth="1"/>
    <col min="14796" max="14796" width="10.42578125" style="3" customWidth="1"/>
    <col min="14797" max="14798" width="0" style="3" hidden="1" customWidth="1"/>
    <col min="14799" max="14799" width="12.42578125" style="3" customWidth="1"/>
    <col min="14800" max="14801" width="0" style="3" hidden="1" customWidth="1"/>
    <col min="14802" max="14802" width="10.42578125" style="3" customWidth="1"/>
    <col min="14803" max="14804" width="0" style="3" hidden="1" customWidth="1"/>
    <col min="14805" max="14805" width="11.140625" style="3" customWidth="1"/>
    <col min="14806" max="14807" width="0" style="3" hidden="1" customWidth="1"/>
    <col min="14808" max="14808" width="10.42578125" style="3" customWidth="1"/>
    <col min="14809" max="14810" width="0" style="3" hidden="1" customWidth="1"/>
    <col min="14811" max="14811" width="9.5703125" style="3" customWidth="1"/>
    <col min="14812" max="14813" width="0" style="3" hidden="1" customWidth="1"/>
    <col min="14814" max="14814" width="10.28515625" style="3" customWidth="1"/>
    <col min="14815" max="14816" width="0" style="3" hidden="1" customWidth="1"/>
    <col min="14817" max="14817" width="10.85546875" style="3" customWidth="1"/>
    <col min="14818" max="14819" width="0" style="3" hidden="1" customWidth="1"/>
    <col min="14820" max="14820" width="12.28515625" style="3" customWidth="1"/>
    <col min="14821" max="14822" width="0" style="3" hidden="1" customWidth="1"/>
    <col min="14823" max="14823" width="11.85546875" style="3" customWidth="1"/>
    <col min="14824" max="14825" width="0" style="3" hidden="1" customWidth="1"/>
    <col min="14826" max="14826" width="10.5703125" style="3" customWidth="1"/>
    <col min="14827" max="14828" width="0" style="3" hidden="1" customWidth="1"/>
    <col min="14829" max="14829" width="10.140625" style="3" customWidth="1"/>
    <col min="14830" max="14831" width="0" style="3" hidden="1" customWidth="1"/>
    <col min="14832" max="14832" width="10.140625" style="3" customWidth="1"/>
    <col min="14833" max="14834" width="0" style="3" hidden="1" customWidth="1"/>
    <col min="14835" max="14835" width="10.42578125" style="3" customWidth="1"/>
    <col min="14836" max="14837" width="0" style="3" hidden="1" customWidth="1"/>
    <col min="14838" max="14838" width="9.7109375" style="3" customWidth="1"/>
    <col min="14839" max="14840" width="0" style="3" hidden="1" customWidth="1"/>
    <col min="14841" max="14841" width="10" style="3" customWidth="1"/>
    <col min="14842" max="14843" width="0" style="3" hidden="1" customWidth="1"/>
    <col min="14844" max="14844" width="12.7109375" style="3" customWidth="1"/>
    <col min="14845" max="14846" width="0" style="3" hidden="1" customWidth="1"/>
    <col min="14847" max="14847" width="12.5703125" style="3" customWidth="1"/>
    <col min="14848" max="14849" width="0" style="3" hidden="1" customWidth="1"/>
    <col min="14850" max="14850" width="10.42578125" style="3" customWidth="1"/>
    <col min="14851" max="14852" width="0" style="3" hidden="1" customWidth="1"/>
    <col min="14853" max="14853" width="9.5703125" style="3" customWidth="1"/>
    <col min="14854" max="14855" width="0" style="3" hidden="1" customWidth="1"/>
    <col min="14856" max="14856" width="10.28515625" style="3" customWidth="1"/>
    <col min="14857" max="14858" width="0" style="3" hidden="1" customWidth="1"/>
    <col min="14859" max="14859" width="11" style="3" customWidth="1"/>
    <col min="14860" max="14861" width="0" style="3" hidden="1" customWidth="1"/>
    <col min="14862" max="14862" width="12.28515625" style="3" customWidth="1"/>
    <col min="14863" max="14864" width="0" style="3" hidden="1" customWidth="1"/>
    <col min="14865" max="14865" width="11.85546875" style="3" customWidth="1"/>
    <col min="14866" max="14867" width="0" style="3" hidden="1" customWidth="1"/>
    <col min="14868" max="14868" width="11" style="3" customWidth="1"/>
    <col min="14869" max="14870" width="0" style="3" hidden="1" customWidth="1"/>
    <col min="14871" max="14871" width="12.140625" style="3" customWidth="1"/>
    <col min="14872" max="14873" width="0" style="3" hidden="1" customWidth="1"/>
    <col min="14874" max="14874" width="11.28515625" style="3" customWidth="1"/>
    <col min="14875" max="14876" width="0" style="3" hidden="1" customWidth="1"/>
    <col min="14877" max="14877" width="11.28515625" style="3" customWidth="1"/>
    <col min="14878" max="14879" width="0" style="3" hidden="1" customWidth="1"/>
    <col min="14880" max="14880" width="10.5703125" style="3" customWidth="1"/>
    <col min="14881" max="14881" width="0" style="3" hidden="1" customWidth="1"/>
    <col min="14882" max="15043" width="9.140625" style="3"/>
    <col min="15044" max="15044" width="10.85546875" style="3" customWidth="1"/>
    <col min="15045" max="15045" width="35.7109375" style="3" customWidth="1"/>
    <col min="15046" max="15047" width="0" style="3" hidden="1" customWidth="1"/>
    <col min="15048" max="15048" width="21.28515625" style="3" customWidth="1"/>
    <col min="15049" max="15049" width="13.42578125" style="3" customWidth="1"/>
    <col min="15050" max="15051" width="0" style="3" hidden="1" customWidth="1"/>
    <col min="15052" max="15052" width="10.42578125" style="3" customWidth="1"/>
    <col min="15053" max="15054" width="0" style="3" hidden="1" customWidth="1"/>
    <col min="15055" max="15055" width="12.42578125" style="3" customWidth="1"/>
    <col min="15056" max="15057" width="0" style="3" hidden="1" customWidth="1"/>
    <col min="15058" max="15058" width="10.42578125" style="3" customWidth="1"/>
    <col min="15059" max="15060" width="0" style="3" hidden="1" customWidth="1"/>
    <col min="15061" max="15061" width="11.140625" style="3" customWidth="1"/>
    <col min="15062" max="15063" width="0" style="3" hidden="1" customWidth="1"/>
    <col min="15064" max="15064" width="10.42578125" style="3" customWidth="1"/>
    <col min="15065" max="15066" width="0" style="3" hidden="1" customWidth="1"/>
    <col min="15067" max="15067" width="9.5703125" style="3" customWidth="1"/>
    <col min="15068" max="15069" width="0" style="3" hidden="1" customWidth="1"/>
    <col min="15070" max="15070" width="10.28515625" style="3" customWidth="1"/>
    <col min="15071" max="15072" width="0" style="3" hidden="1" customWidth="1"/>
    <col min="15073" max="15073" width="10.85546875" style="3" customWidth="1"/>
    <col min="15074" max="15075" width="0" style="3" hidden="1" customWidth="1"/>
    <col min="15076" max="15076" width="12.28515625" style="3" customWidth="1"/>
    <col min="15077" max="15078" width="0" style="3" hidden="1" customWidth="1"/>
    <col min="15079" max="15079" width="11.85546875" style="3" customWidth="1"/>
    <col min="15080" max="15081" width="0" style="3" hidden="1" customWidth="1"/>
    <col min="15082" max="15082" width="10.5703125" style="3" customWidth="1"/>
    <col min="15083" max="15084" width="0" style="3" hidden="1" customWidth="1"/>
    <col min="15085" max="15085" width="10.140625" style="3" customWidth="1"/>
    <col min="15086" max="15087" width="0" style="3" hidden="1" customWidth="1"/>
    <col min="15088" max="15088" width="10.140625" style="3" customWidth="1"/>
    <col min="15089" max="15090" width="0" style="3" hidden="1" customWidth="1"/>
    <col min="15091" max="15091" width="10.42578125" style="3" customWidth="1"/>
    <col min="15092" max="15093" width="0" style="3" hidden="1" customWidth="1"/>
    <col min="15094" max="15094" width="9.7109375" style="3" customWidth="1"/>
    <col min="15095" max="15096" width="0" style="3" hidden="1" customWidth="1"/>
    <col min="15097" max="15097" width="10" style="3" customWidth="1"/>
    <col min="15098" max="15099" width="0" style="3" hidden="1" customWidth="1"/>
    <col min="15100" max="15100" width="12.7109375" style="3" customWidth="1"/>
    <col min="15101" max="15102" width="0" style="3" hidden="1" customWidth="1"/>
    <col min="15103" max="15103" width="12.5703125" style="3" customWidth="1"/>
    <col min="15104" max="15105" width="0" style="3" hidden="1" customWidth="1"/>
    <col min="15106" max="15106" width="10.42578125" style="3" customWidth="1"/>
    <col min="15107" max="15108" width="0" style="3" hidden="1" customWidth="1"/>
    <col min="15109" max="15109" width="9.5703125" style="3" customWidth="1"/>
    <col min="15110" max="15111" width="0" style="3" hidden="1" customWidth="1"/>
    <col min="15112" max="15112" width="10.28515625" style="3" customWidth="1"/>
    <col min="15113" max="15114" width="0" style="3" hidden="1" customWidth="1"/>
    <col min="15115" max="15115" width="11" style="3" customWidth="1"/>
    <col min="15116" max="15117" width="0" style="3" hidden="1" customWidth="1"/>
    <col min="15118" max="15118" width="12.28515625" style="3" customWidth="1"/>
    <col min="15119" max="15120" width="0" style="3" hidden="1" customWidth="1"/>
    <col min="15121" max="15121" width="11.85546875" style="3" customWidth="1"/>
    <col min="15122" max="15123" width="0" style="3" hidden="1" customWidth="1"/>
    <col min="15124" max="15124" width="11" style="3" customWidth="1"/>
    <col min="15125" max="15126" width="0" style="3" hidden="1" customWidth="1"/>
    <col min="15127" max="15127" width="12.140625" style="3" customWidth="1"/>
    <col min="15128" max="15129" width="0" style="3" hidden="1" customWidth="1"/>
    <col min="15130" max="15130" width="11.28515625" style="3" customWidth="1"/>
    <col min="15131" max="15132" width="0" style="3" hidden="1" customWidth="1"/>
    <col min="15133" max="15133" width="11.28515625" style="3" customWidth="1"/>
    <col min="15134" max="15135" width="0" style="3" hidden="1" customWidth="1"/>
    <col min="15136" max="15136" width="10.5703125" style="3" customWidth="1"/>
    <col min="15137" max="15137" width="0" style="3" hidden="1" customWidth="1"/>
    <col min="15138" max="15299" width="9.140625" style="3"/>
    <col min="15300" max="15300" width="10.85546875" style="3" customWidth="1"/>
    <col min="15301" max="15301" width="35.7109375" style="3" customWidth="1"/>
    <col min="15302" max="15303" width="0" style="3" hidden="1" customWidth="1"/>
    <col min="15304" max="15304" width="21.28515625" style="3" customWidth="1"/>
    <col min="15305" max="15305" width="13.42578125" style="3" customWidth="1"/>
    <col min="15306" max="15307" width="0" style="3" hidden="1" customWidth="1"/>
    <col min="15308" max="15308" width="10.42578125" style="3" customWidth="1"/>
    <col min="15309" max="15310" width="0" style="3" hidden="1" customWidth="1"/>
    <col min="15311" max="15311" width="12.42578125" style="3" customWidth="1"/>
    <col min="15312" max="15313" width="0" style="3" hidden="1" customWidth="1"/>
    <col min="15314" max="15314" width="10.42578125" style="3" customWidth="1"/>
    <col min="15315" max="15316" width="0" style="3" hidden="1" customWidth="1"/>
    <col min="15317" max="15317" width="11.140625" style="3" customWidth="1"/>
    <col min="15318" max="15319" width="0" style="3" hidden="1" customWidth="1"/>
    <col min="15320" max="15320" width="10.42578125" style="3" customWidth="1"/>
    <col min="15321" max="15322" width="0" style="3" hidden="1" customWidth="1"/>
    <col min="15323" max="15323" width="9.5703125" style="3" customWidth="1"/>
    <col min="15324" max="15325" width="0" style="3" hidden="1" customWidth="1"/>
    <col min="15326" max="15326" width="10.28515625" style="3" customWidth="1"/>
    <col min="15327" max="15328" width="0" style="3" hidden="1" customWidth="1"/>
    <col min="15329" max="15329" width="10.85546875" style="3" customWidth="1"/>
    <col min="15330" max="15331" width="0" style="3" hidden="1" customWidth="1"/>
    <col min="15332" max="15332" width="12.28515625" style="3" customWidth="1"/>
    <col min="15333" max="15334" width="0" style="3" hidden="1" customWidth="1"/>
    <col min="15335" max="15335" width="11.85546875" style="3" customWidth="1"/>
    <col min="15336" max="15337" width="0" style="3" hidden="1" customWidth="1"/>
    <col min="15338" max="15338" width="10.5703125" style="3" customWidth="1"/>
    <col min="15339" max="15340" width="0" style="3" hidden="1" customWidth="1"/>
    <col min="15341" max="15341" width="10.140625" style="3" customWidth="1"/>
    <col min="15342" max="15343" width="0" style="3" hidden="1" customWidth="1"/>
    <col min="15344" max="15344" width="10.140625" style="3" customWidth="1"/>
    <col min="15345" max="15346" width="0" style="3" hidden="1" customWidth="1"/>
    <col min="15347" max="15347" width="10.42578125" style="3" customWidth="1"/>
    <col min="15348" max="15349" width="0" style="3" hidden="1" customWidth="1"/>
    <col min="15350" max="15350" width="9.7109375" style="3" customWidth="1"/>
    <col min="15351" max="15352" width="0" style="3" hidden="1" customWidth="1"/>
    <col min="15353" max="15353" width="10" style="3" customWidth="1"/>
    <col min="15354" max="15355" width="0" style="3" hidden="1" customWidth="1"/>
    <col min="15356" max="15356" width="12.7109375" style="3" customWidth="1"/>
    <col min="15357" max="15358" width="0" style="3" hidden="1" customWidth="1"/>
    <col min="15359" max="15359" width="12.5703125" style="3" customWidth="1"/>
    <col min="15360" max="15361" width="0" style="3" hidden="1" customWidth="1"/>
    <col min="15362" max="15362" width="10.42578125" style="3" customWidth="1"/>
    <col min="15363" max="15364" width="0" style="3" hidden="1" customWidth="1"/>
    <col min="15365" max="15365" width="9.5703125" style="3" customWidth="1"/>
    <col min="15366" max="15367" width="0" style="3" hidden="1" customWidth="1"/>
    <col min="15368" max="15368" width="10.28515625" style="3" customWidth="1"/>
    <col min="15369" max="15370" width="0" style="3" hidden="1" customWidth="1"/>
    <col min="15371" max="15371" width="11" style="3" customWidth="1"/>
    <col min="15372" max="15373" width="0" style="3" hidden="1" customWidth="1"/>
    <col min="15374" max="15374" width="12.28515625" style="3" customWidth="1"/>
    <col min="15375" max="15376" width="0" style="3" hidden="1" customWidth="1"/>
    <col min="15377" max="15377" width="11.85546875" style="3" customWidth="1"/>
    <col min="15378" max="15379" width="0" style="3" hidden="1" customWidth="1"/>
    <col min="15380" max="15380" width="11" style="3" customWidth="1"/>
    <col min="15381" max="15382" width="0" style="3" hidden="1" customWidth="1"/>
    <col min="15383" max="15383" width="12.140625" style="3" customWidth="1"/>
    <col min="15384" max="15385" width="0" style="3" hidden="1" customWidth="1"/>
    <col min="15386" max="15386" width="11.28515625" style="3" customWidth="1"/>
    <col min="15387" max="15388" width="0" style="3" hidden="1" customWidth="1"/>
    <col min="15389" max="15389" width="11.28515625" style="3" customWidth="1"/>
    <col min="15390" max="15391" width="0" style="3" hidden="1" customWidth="1"/>
    <col min="15392" max="15392" width="10.5703125" style="3" customWidth="1"/>
    <col min="15393" max="15393" width="0" style="3" hidden="1" customWidth="1"/>
    <col min="15394" max="15555" width="9.140625" style="3"/>
    <col min="15556" max="15556" width="10.85546875" style="3" customWidth="1"/>
    <col min="15557" max="15557" width="35.7109375" style="3" customWidth="1"/>
    <col min="15558" max="15559" width="0" style="3" hidden="1" customWidth="1"/>
    <col min="15560" max="15560" width="21.28515625" style="3" customWidth="1"/>
    <col min="15561" max="15561" width="13.42578125" style="3" customWidth="1"/>
    <col min="15562" max="15563" width="0" style="3" hidden="1" customWidth="1"/>
    <col min="15564" max="15564" width="10.42578125" style="3" customWidth="1"/>
    <col min="15565" max="15566" width="0" style="3" hidden="1" customWidth="1"/>
    <col min="15567" max="15567" width="12.42578125" style="3" customWidth="1"/>
    <col min="15568" max="15569" width="0" style="3" hidden="1" customWidth="1"/>
    <col min="15570" max="15570" width="10.42578125" style="3" customWidth="1"/>
    <col min="15571" max="15572" width="0" style="3" hidden="1" customWidth="1"/>
    <col min="15573" max="15573" width="11.140625" style="3" customWidth="1"/>
    <col min="15574" max="15575" width="0" style="3" hidden="1" customWidth="1"/>
    <col min="15576" max="15576" width="10.42578125" style="3" customWidth="1"/>
    <col min="15577" max="15578" width="0" style="3" hidden="1" customWidth="1"/>
    <col min="15579" max="15579" width="9.5703125" style="3" customWidth="1"/>
    <col min="15580" max="15581" width="0" style="3" hidden="1" customWidth="1"/>
    <col min="15582" max="15582" width="10.28515625" style="3" customWidth="1"/>
    <col min="15583" max="15584" width="0" style="3" hidden="1" customWidth="1"/>
    <col min="15585" max="15585" width="10.85546875" style="3" customWidth="1"/>
    <col min="15586" max="15587" width="0" style="3" hidden="1" customWidth="1"/>
    <col min="15588" max="15588" width="12.28515625" style="3" customWidth="1"/>
    <col min="15589" max="15590" width="0" style="3" hidden="1" customWidth="1"/>
    <col min="15591" max="15591" width="11.85546875" style="3" customWidth="1"/>
    <col min="15592" max="15593" width="0" style="3" hidden="1" customWidth="1"/>
    <col min="15594" max="15594" width="10.5703125" style="3" customWidth="1"/>
    <col min="15595" max="15596" width="0" style="3" hidden="1" customWidth="1"/>
    <col min="15597" max="15597" width="10.140625" style="3" customWidth="1"/>
    <col min="15598" max="15599" width="0" style="3" hidden="1" customWidth="1"/>
    <col min="15600" max="15600" width="10.140625" style="3" customWidth="1"/>
    <col min="15601" max="15602" width="0" style="3" hidden="1" customWidth="1"/>
    <col min="15603" max="15603" width="10.42578125" style="3" customWidth="1"/>
    <col min="15604" max="15605" width="0" style="3" hidden="1" customWidth="1"/>
    <col min="15606" max="15606" width="9.7109375" style="3" customWidth="1"/>
    <col min="15607" max="15608" width="0" style="3" hidden="1" customWidth="1"/>
    <col min="15609" max="15609" width="10" style="3" customWidth="1"/>
    <col min="15610" max="15611" width="0" style="3" hidden="1" customWidth="1"/>
    <col min="15612" max="15612" width="12.7109375" style="3" customWidth="1"/>
    <col min="15613" max="15614" width="0" style="3" hidden="1" customWidth="1"/>
    <col min="15615" max="15615" width="12.5703125" style="3" customWidth="1"/>
    <col min="15616" max="15617" width="0" style="3" hidden="1" customWidth="1"/>
    <col min="15618" max="15618" width="10.42578125" style="3" customWidth="1"/>
    <col min="15619" max="15620" width="0" style="3" hidden="1" customWidth="1"/>
    <col min="15621" max="15621" width="9.5703125" style="3" customWidth="1"/>
    <col min="15622" max="15623" width="0" style="3" hidden="1" customWidth="1"/>
    <col min="15624" max="15624" width="10.28515625" style="3" customWidth="1"/>
    <col min="15625" max="15626" width="0" style="3" hidden="1" customWidth="1"/>
    <col min="15627" max="15627" width="11" style="3" customWidth="1"/>
    <col min="15628" max="15629" width="0" style="3" hidden="1" customWidth="1"/>
    <col min="15630" max="15630" width="12.28515625" style="3" customWidth="1"/>
    <col min="15631" max="15632" width="0" style="3" hidden="1" customWidth="1"/>
    <col min="15633" max="15633" width="11.85546875" style="3" customWidth="1"/>
    <col min="15634" max="15635" width="0" style="3" hidden="1" customWidth="1"/>
    <col min="15636" max="15636" width="11" style="3" customWidth="1"/>
    <col min="15637" max="15638" width="0" style="3" hidden="1" customWidth="1"/>
    <col min="15639" max="15639" width="12.140625" style="3" customWidth="1"/>
    <col min="15640" max="15641" width="0" style="3" hidden="1" customWidth="1"/>
    <col min="15642" max="15642" width="11.28515625" style="3" customWidth="1"/>
    <col min="15643" max="15644" width="0" style="3" hidden="1" customWidth="1"/>
    <col min="15645" max="15645" width="11.28515625" style="3" customWidth="1"/>
    <col min="15646" max="15647" width="0" style="3" hidden="1" customWidth="1"/>
    <col min="15648" max="15648" width="10.5703125" style="3" customWidth="1"/>
    <col min="15649" max="15649" width="0" style="3" hidden="1" customWidth="1"/>
    <col min="15650" max="15811" width="9.140625" style="3"/>
    <col min="15812" max="15812" width="10.85546875" style="3" customWidth="1"/>
    <col min="15813" max="15813" width="35.7109375" style="3" customWidth="1"/>
    <col min="15814" max="15815" width="0" style="3" hidden="1" customWidth="1"/>
    <col min="15816" max="15816" width="21.28515625" style="3" customWidth="1"/>
    <col min="15817" max="15817" width="13.42578125" style="3" customWidth="1"/>
    <col min="15818" max="15819" width="0" style="3" hidden="1" customWidth="1"/>
    <col min="15820" max="15820" width="10.42578125" style="3" customWidth="1"/>
    <col min="15821" max="15822" width="0" style="3" hidden="1" customWidth="1"/>
    <col min="15823" max="15823" width="12.42578125" style="3" customWidth="1"/>
    <col min="15824" max="15825" width="0" style="3" hidden="1" customWidth="1"/>
    <col min="15826" max="15826" width="10.42578125" style="3" customWidth="1"/>
    <col min="15827" max="15828" width="0" style="3" hidden="1" customWidth="1"/>
    <col min="15829" max="15829" width="11.140625" style="3" customWidth="1"/>
    <col min="15830" max="15831" width="0" style="3" hidden="1" customWidth="1"/>
    <col min="15832" max="15832" width="10.42578125" style="3" customWidth="1"/>
    <col min="15833" max="15834" width="0" style="3" hidden="1" customWidth="1"/>
    <col min="15835" max="15835" width="9.5703125" style="3" customWidth="1"/>
    <col min="15836" max="15837" width="0" style="3" hidden="1" customWidth="1"/>
    <col min="15838" max="15838" width="10.28515625" style="3" customWidth="1"/>
    <col min="15839" max="15840" width="0" style="3" hidden="1" customWidth="1"/>
    <col min="15841" max="15841" width="10.85546875" style="3" customWidth="1"/>
    <col min="15842" max="15843" width="0" style="3" hidden="1" customWidth="1"/>
    <col min="15844" max="15844" width="12.28515625" style="3" customWidth="1"/>
    <col min="15845" max="15846" width="0" style="3" hidden="1" customWidth="1"/>
    <col min="15847" max="15847" width="11.85546875" style="3" customWidth="1"/>
    <col min="15848" max="15849" width="0" style="3" hidden="1" customWidth="1"/>
    <col min="15850" max="15850" width="10.5703125" style="3" customWidth="1"/>
    <col min="15851" max="15852" width="0" style="3" hidden="1" customWidth="1"/>
    <col min="15853" max="15853" width="10.140625" style="3" customWidth="1"/>
    <col min="15854" max="15855" width="0" style="3" hidden="1" customWidth="1"/>
    <col min="15856" max="15856" width="10.140625" style="3" customWidth="1"/>
    <col min="15857" max="15858" width="0" style="3" hidden="1" customWidth="1"/>
    <col min="15859" max="15859" width="10.42578125" style="3" customWidth="1"/>
    <col min="15860" max="15861" width="0" style="3" hidden="1" customWidth="1"/>
    <col min="15862" max="15862" width="9.7109375" style="3" customWidth="1"/>
    <col min="15863" max="15864" width="0" style="3" hidden="1" customWidth="1"/>
    <col min="15865" max="15865" width="10" style="3" customWidth="1"/>
    <col min="15866" max="15867" width="0" style="3" hidden="1" customWidth="1"/>
    <col min="15868" max="15868" width="12.7109375" style="3" customWidth="1"/>
    <col min="15869" max="15870" width="0" style="3" hidden="1" customWidth="1"/>
    <col min="15871" max="15871" width="12.5703125" style="3" customWidth="1"/>
    <col min="15872" max="15873" width="0" style="3" hidden="1" customWidth="1"/>
    <col min="15874" max="15874" width="10.42578125" style="3" customWidth="1"/>
    <col min="15875" max="15876" width="0" style="3" hidden="1" customWidth="1"/>
    <col min="15877" max="15877" width="9.5703125" style="3" customWidth="1"/>
    <col min="15878" max="15879" width="0" style="3" hidden="1" customWidth="1"/>
    <col min="15880" max="15880" width="10.28515625" style="3" customWidth="1"/>
    <col min="15881" max="15882" width="0" style="3" hidden="1" customWidth="1"/>
    <col min="15883" max="15883" width="11" style="3" customWidth="1"/>
    <col min="15884" max="15885" width="0" style="3" hidden="1" customWidth="1"/>
    <col min="15886" max="15886" width="12.28515625" style="3" customWidth="1"/>
    <col min="15887" max="15888" width="0" style="3" hidden="1" customWidth="1"/>
    <col min="15889" max="15889" width="11.85546875" style="3" customWidth="1"/>
    <col min="15890" max="15891" width="0" style="3" hidden="1" customWidth="1"/>
    <col min="15892" max="15892" width="11" style="3" customWidth="1"/>
    <col min="15893" max="15894" width="0" style="3" hidden="1" customWidth="1"/>
    <col min="15895" max="15895" width="12.140625" style="3" customWidth="1"/>
    <col min="15896" max="15897" width="0" style="3" hidden="1" customWidth="1"/>
    <col min="15898" max="15898" width="11.28515625" style="3" customWidth="1"/>
    <col min="15899" max="15900" width="0" style="3" hidden="1" customWidth="1"/>
    <col min="15901" max="15901" width="11.28515625" style="3" customWidth="1"/>
    <col min="15902" max="15903" width="0" style="3" hidden="1" customWidth="1"/>
    <col min="15904" max="15904" width="10.5703125" style="3" customWidth="1"/>
    <col min="15905" max="15905" width="0" style="3" hidden="1" customWidth="1"/>
    <col min="15906" max="16067" width="9.140625" style="3"/>
    <col min="16068" max="16068" width="10.85546875" style="3" customWidth="1"/>
    <col min="16069" max="16069" width="35.7109375" style="3" customWidth="1"/>
    <col min="16070" max="16071" width="0" style="3" hidden="1" customWidth="1"/>
    <col min="16072" max="16072" width="21.28515625" style="3" customWidth="1"/>
    <col min="16073" max="16073" width="13.42578125" style="3" customWidth="1"/>
    <col min="16074" max="16075" width="0" style="3" hidden="1" customWidth="1"/>
    <col min="16076" max="16076" width="10.42578125" style="3" customWidth="1"/>
    <col min="16077" max="16078" width="0" style="3" hidden="1" customWidth="1"/>
    <col min="16079" max="16079" width="12.42578125" style="3" customWidth="1"/>
    <col min="16080" max="16081" width="0" style="3" hidden="1" customWidth="1"/>
    <col min="16082" max="16082" width="10.42578125" style="3" customWidth="1"/>
    <col min="16083" max="16084" width="0" style="3" hidden="1" customWidth="1"/>
    <col min="16085" max="16085" width="11.140625" style="3" customWidth="1"/>
    <col min="16086" max="16087" width="0" style="3" hidden="1" customWidth="1"/>
    <col min="16088" max="16088" width="10.42578125" style="3" customWidth="1"/>
    <col min="16089" max="16090" width="0" style="3" hidden="1" customWidth="1"/>
    <col min="16091" max="16091" width="9.5703125" style="3" customWidth="1"/>
    <col min="16092" max="16093" width="0" style="3" hidden="1" customWidth="1"/>
    <col min="16094" max="16094" width="10.28515625" style="3" customWidth="1"/>
    <col min="16095" max="16096" width="0" style="3" hidden="1" customWidth="1"/>
    <col min="16097" max="16097" width="10.85546875" style="3" customWidth="1"/>
    <col min="16098" max="16099" width="0" style="3" hidden="1" customWidth="1"/>
    <col min="16100" max="16100" width="12.28515625" style="3" customWidth="1"/>
    <col min="16101" max="16102" width="0" style="3" hidden="1" customWidth="1"/>
    <col min="16103" max="16103" width="11.85546875" style="3" customWidth="1"/>
    <col min="16104" max="16105" width="0" style="3" hidden="1" customWidth="1"/>
    <col min="16106" max="16106" width="10.5703125" style="3" customWidth="1"/>
    <col min="16107" max="16108" width="0" style="3" hidden="1" customWidth="1"/>
    <col min="16109" max="16109" width="10.140625" style="3" customWidth="1"/>
    <col min="16110" max="16111" width="0" style="3" hidden="1" customWidth="1"/>
    <col min="16112" max="16112" width="10.140625" style="3" customWidth="1"/>
    <col min="16113" max="16114" width="0" style="3" hidden="1" customWidth="1"/>
    <col min="16115" max="16115" width="10.42578125" style="3" customWidth="1"/>
    <col min="16116" max="16117" width="0" style="3" hidden="1" customWidth="1"/>
    <col min="16118" max="16118" width="9.7109375" style="3" customWidth="1"/>
    <col min="16119" max="16120" width="0" style="3" hidden="1" customWidth="1"/>
    <col min="16121" max="16121" width="10" style="3" customWidth="1"/>
    <col min="16122" max="16123" width="0" style="3" hidden="1" customWidth="1"/>
    <col min="16124" max="16124" width="12.7109375" style="3" customWidth="1"/>
    <col min="16125" max="16126" width="0" style="3" hidden="1" customWidth="1"/>
    <col min="16127" max="16127" width="12.5703125" style="3" customWidth="1"/>
    <col min="16128" max="16129" width="0" style="3" hidden="1" customWidth="1"/>
    <col min="16130" max="16130" width="10.42578125" style="3" customWidth="1"/>
    <col min="16131" max="16132" width="0" style="3" hidden="1" customWidth="1"/>
    <col min="16133" max="16133" width="9.5703125" style="3" customWidth="1"/>
    <col min="16134" max="16135" width="0" style="3" hidden="1" customWidth="1"/>
    <col min="16136" max="16136" width="10.28515625" style="3" customWidth="1"/>
    <col min="16137" max="16138" width="0" style="3" hidden="1" customWidth="1"/>
    <col min="16139" max="16139" width="11" style="3" customWidth="1"/>
    <col min="16140" max="16141" width="0" style="3" hidden="1" customWidth="1"/>
    <col min="16142" max="16142" width="12.28515625" style="3" customWidth="1"/>
    <col min="16143" max="16144" width="0" style="3" hidden="1" customWidth="1"/>
    <col min="16145" max="16145" width="11.85546875" style="3" customWidth="1"/>
    <col min="16146" max="16147" width="0" style="3" hidden="1" customWidth="1"/>
    <col min="16148" max="16148" width="11" style="3" customWidth="1"/>
    <col min="16149" max="16150" width="0" style="3" hidden="1" customWidth="1"/>
    <col min="16151" max="16151" width="12.140625" style="3" customWidth="1"/>
    <col min="16152" max="16153" width="0" style="3" hidden="1" customWidth="1"/>
    <col min="16154" max="16154" width="11.28515625" style="3" customWidth="1"/>
    <col min="16155" max="16156" width="0" style="3" hidden="1" customWidth="1"/>
    <col min="16157" max="16157" width="11.28515625" style="3" customWidth="1"/>
    <col min="16158" max="16159" width="0" style="3" hidden="1" customWidth="1"/>
    <col min="16160" max="16160" width="10.5703125" style="3" customWidth="1"/>
    <col min="16161" max="16161" width="0" style="3" hidden="1" customWidth="1"/>
    <col min="16162" max="16384" width="9.140625" style="3"/>
  </cols>
  <sheetData>
    <row r="1" spans="1:41" ht="52.5" customHeight="1" x14ac:dyDescent="0.25">
      <c r="B1" s="2" t="s">
        <v>94</v>
      </c>
      <c r="C1" s="4"/>
      <c r="D1" s="3" t="s">
        <v>96</v>
      </c>
      <c r="S1" s="5"/>
    </row>
    <row r="2" spans="1:41" ht="4.5" hidden="1" customHeight="1" x14ac:dyDescent="0.25">
      <c r="B2" s="62"/>
      <c r="C2" s="1"/>
      <c r="S2" s="5"/>
      <c r="AH2" s="65"/>
      <c r="AI2" s="65"/>
      <c r="AJ2" s="65"/>
      <c r="AK2" s="65"/>
      <c r="AL2" s="65"/>
      <c r="AM2" s="65"/>
      <c r="AN2" s="65"/>
      <c r="AO2" s="65"/>
    </row>
    <row r="3" spans="1:41" ht="40.5" customHeight="1" x14ac:dyDescent="0.25">
      <c r="A3" s="7"/>
      <c r="B3" s="64"/>
      <c r="C3" s="61" t="s">
        <v>89</v>
      </c>
      <c r="D3" s="61" t="s">
        <v>0</v>
      </c>
      <c r="E3" s="61" t="s">
        <v>87</v>
      </c>
      <c r="F3" s="63" t="s">
        <v>1</v>
      </c>
      <c r="G3" s="63" t="s">
        <v>2</v>
      </c>
      <c r="H3" s="63" t="s">
        <v>88</v>
      </c>
      <c r="I3" s="63" t="s">
        <v>90</v>
      </c>
      <c r="J3" s="63" t="s">
        <v>91</v>
      </c>
      <c r="K3" s="64" t="s">
        <v>93</v>
      </c>
      <c r="L3" s="64" t="s">
        <v>92</v>
      </c>
      <c r="M3" s="64" t="s">
        <v>3</v>
      </c>
      <c r="N3" s="64" t="s">
        <v>4</v>
      </c>
      <c r="O3" s="64" t="s">
        <v>5</v>
      </c>
      <c r="P3" s="64" t="s">
        <v>6</v>
      </c>
      <c r="Q3" s="64" t="s">
        <v>7</v>
      </c>
      <c r="R3" s="64" t="s">
        <v>8</v>
      </c>
      <c r="S3" s="64" t="s">
        <v>9</v>
      </c>
      <c r="T3" s="64" t="s">
        <v>10</v>
      </c>
      <c r="U3" s="64" t="s">
        <v>11</v>
      </c>
      <c r="V3" s="64" t="s">
        <v>12</v>
      </c>
      <c r="W3" s="64" t="s">
        <v>13</v>
      </c>
      <c r="X3" s="64" t="s">
        <v>14</v>
      </c>
      <c r="Y3" s="64" t="s">
        <v>15</v>
      </c>
      <c r="Z3" s="64" t="s">
        <v>16</v>
      </c>
      <c r="AA3" s="64" t="s">
        <v>17</v>
      </c>
      <c r="AB3" s="64" t="s">
        <v>18</v>
      </c>
      <c r="AC3" s="60" t="s">
        <v>19</v>
      </c>
      <c r="AD3" s="64" t="s">
        <v>20</v>
      </c>
      <c r="AE3" s="64" t="s">
        <v>21</v>
      </c>
      <c r="AF3" s="60" t="s">
        <v>22</v>
      </c>
      <c r="AG3" s="64" t="s">
        <v>23</v>
      </c>
      <c r="AH3" s="62"/>
      <c r="AI3" s="62"/>
      <c r="AJ3" s="62"/>
      <c r="AK3" s="62"/>
      <c r="AL3" s="62"/>
      <c r="AM3" s="62"/>
      <c r="AN3" s="62"/>
      <c r="AO3" s="62"/>
    </row>
    <row r="4" spans="1:41" ht="31.5" customHeight="1" x14ac:dyDescent="0.25">
      <c r="A4" s="8" t="s">
        <v>24</v>
      </c>
      <c r="B4" s="9" t="s">
        <v>25</v>
      </c>
      <c r="C4" s="9" t="s">
        <v>26</v>
      </c>
      <c r="D4" s="9" t="s">
        <v>26</v>
      </c>
      <c r="E4" s="9" t="s">
        <v>26</v>
      </c>
      <c r="F4" s="9" t="s">
        <v>26</v>
      </c>
      <c r="G4" s="9" t="s">
        <v>26</v>
      </c>
      <c r="H4" s="9" t="s">
        <v>26</v>
      </c>
      <c r="I4" s="9" t="s">
        <v>26</v>
      </c>
      <c r="J4" s="9" t="s">
        <v>26</v>
      </c>
      <c r="K4" s="9" t="s">
        <v>26</v>
      </c>
      <c r="L4" s="9" t="s">
        <v>26</v>
      </c>
      <c r="M4" s="9" t="s">
        <v>26</v>
      </c>
      <c r="N4" s="9" t="s">
        <v>26</v>
      </c>
      <c r="O4" s="9" t="s">
        <v>26</v>
      </c>
      <c r="P4" s="9" t="s">
        <v>26</v>
      </c>
      <c r="Q4" s="9" t="s">
        <v>26</v>
      </c>
      <c r="R4" s="9" t="s">
        <v>26</v>
      </c>
      <c r="S4" s="9" t="s">
        <v>26</v>
      </c>
      <c r="T4" s="9" t="s">
        <v>26</v>
      </c>
      <c r="U4" s="9" t="s">
        <v>26</v>
      </c>
      <c r="V4" s="9" t="s">
        <v>26</v>
      </c>
      <c r="W4" s="9" t="s">
        <v>26</v>
      </c>
      <c r="X4" s="9" t="s">
        <v>26</v>
      </c>
      <c r="Y4" s="9" t="s">
        <v>26</v>
      </c>
      <c r="Z4" s="9" t="s">
        <v>26</v>
      </c>
      <c r="AA4" s="9" t="s">
        <v>26</v>
      </c>
      <c r="AB4" s="9" t="s">
        <v>26</v>
      </c>
      <c r="AC4" s="9" t="s">
        <v>26</v>
      </c>
      <c r="AD4" s="9" t="s">
        <v>26</v>
      </c>
      <c r="AE4" s="9" t="s">
        <v>26</v>
      </c>
      <c r="AF4" s="9" t="s">
        <v>26</v>
      </c>
      <c r="AG4" s="9" t="s">
        <v>26</v>
      </c>
      <c r="AH4" s="62"/>
      <c r="AI4" s="62"/>
      <c r="AJ4" s="62"/>
      <c r="AK4" s="62"/>
      <c r="AL4" s="62"/>
      <c r="AM4" s="62"/>
      <c r="AN4" s="62"/>
      <c r="AO4" s="62"/>
    </row>
    <row r="5" spans="1:41" ht="31.5" customHeight="1" x14ac:dyDescent="0.25">
      <c r="A5" s="7"/>
      <c r="B5" s="64" t="s">
        <v>27</v>
      </c>
      <c r="C5" s="64">
        <v>273.02</v>
      </c>
      <c r="D5" s="64">
        <v>11.24</v>
      </c>
      <c r="E5" s="64">
        <v>17.77</v>
      </c>
      <c r="F5" s="64">
        <v>9.61</v>
      </c>
      <c r="G5" s="64">
        <v>17.11</v>
      </c>
      <c r="H5" s="64">
        <v>17.63</v>
      </c>
      <c r="I5" s="64">
        <v>9.61</v>
      </c>
      <c r="J5" s="64">
        <v>18.190000000000001</v>
      </c>
      <c r="K5" s="64">
        <v>11.41</v>
      </c>
      <c r="L5" s="64">
        <v>8.1300000000000008</v>
      </c>
      <c r="M5" s="64">
        <v>5.17</v>
      </c>
      <c r="N5" s="64">
        <v>8.4700000000000006</v>
      </c>
      <c r="O5" s="64">
        <v>6.35</v>
      </c>
      <c r="P5" s="64">
        <v>2.58</v>
      </c>
      <c r="Q5" s="64">
        <v>5.18</v>
      </c>
      <c r="R5" s="64">
        <v>4.07</v>
      </c>
      <c r="S5" s="64">
        <v>11.86</v>
      </c>
      <c r="T5" s="64">
        <v>10.45</v>
      </c>
      <c r="U5" s="64">
        <v>12.28</v>
      </c>
      <c r="V5" s="64">
        <v>10.28</v>
      </c>
      <c r="W5" s="64">
        <v>5.46</v>
      </c>
      <c r="X5" s="64">
        <v>8.56</v>
      </c>
      <c r="Y5" s="64">
        <v>11.05</v>
      </c>
      <c r="Z5" s="64">
        <v>3.77</v>
      </c>
      <c r="AA5" s="64">
        <v>7.73</v>
      </c>
      <c r="AB5" s="64">
        <v>3.69</v>
      </c>
      <c r="AC5" s="64">
        <v>9.35</v>
      </c>
      <c r="AD5" s="64">
        <v>5.68</v>
      </c>
      <c r="AE5" s="64">
        <v>9.5500000000000007</v>
      </c>
      <c r="AF5" s="64">
        <v>4.99</v>
      </c>
      <c r="AG5" s="64">
        <v>5.8</v>
      </c>
      <c r="AH5" s="62"/>
      <c r="AI5" s="62"/>
      <c r="AJ5" s="62"/>
      <c r="AK5" s="62"/>
      <c r="AL5" s="62"/>
      <c r="AM5" s="62"/>
      <c r="AN5" s="62"/>
      <c r="AO5" s="62"/>
    </row>
    <row r="6" spans="1:41" ht="45.75" customHeight="1" x14ac:dyDescent="0.2">
      <c r="A6" s="29"/>
      <c r="B6" s="35" t="s">
        <v>83</v>
      </c>
      <c r="C6" s="10">
        <f>D6+E6+F6+G6+H6+I6+J6+K6+L6+M6+N6+O6+P6+Q6+R6+S6+T6+U6+V6+W6+X6+Y6+Z6+AA6+AB6+AC6+AD6+AE6+AF6+AG6</f>
        <v>14091.199999999995</v>
      </c>
      <c r="D6" s="26">
        <v>951.32</v>
      </c>
      <c r="E6" s="26">
        <v>1445.71</v>
      </c>
      <c r="F6" s="26">
        <v>552.26</v>
      </c>
      <c r="G6" s="26">
        <v>739.37</v>
      </c>
      <c r="H6" s="26">
        <v>1300.97</v>
      </c>
      <c r="I6" s="26">
        <v>205.27</v>
      </c>
      <c r="J6" s="26">
        <v>802.03</v>
      </c>
      <c r="K6" s="26">
        <v>711.73</v>
      </c>
      <c r="L6" s="26">
        <v>310.02999999999997</v>
      </c>
      <c r="M6" s="26">
        <v>311.66000000000003</v>
      </c>
      <c r="N6" s="26">
        <v>816.94</v>
      </c>
      <c r="O6" s="26">
        <v>610.26</v>
      </c>
      <c r="P6" s="26">
        <v>510.65</v>
      </c>
      <c r="Q6" s="26">
        <v>508.3</v>
      </c>
      <c r="R6" s="26">
        <v>-32.79</v>
      </c>
      <c r="S6" s="26">
        <v>311.58999999999997</v>
      </c>
      <c r="T6" s="26">
        <v>608.77</v>
      </c>
      <c r="U6" s="26">
        <v>102.07</v>
      </c>
      <c r="V6" s="26">
        <v>409.06</v>
      </c>
      <c r="W6" s="26">
        <v>-58.95</v>
      </c>
      <c r="X6" s="26">
        <v>46.38</v>
      </c>
      <c r="Y6" s="26">
        <v>514.48</v>
      </c>
      <c r="Z6" s="26">
        <v>22.01</v>
      </c>
      <c r="AA6" s="26">
        <v>300.36</v>
      </c>
      <c r="AB6" s="26">
        <v>216.55</v>
      </c>
      <c r="AC6" s="26">
        <v>511.71</v>
      </c>
      <c r="AD6" s="26">
        <v>329.66</v>
      </c>
      <c r="AE6" s="26">
        <v>311.37</v>
      </c>
      <c r="AF6" s="26">
        <v>217.42</v>
      </c>
      <c r="AG6" s="26">
        <v>505.01</v>
      </c>
      <c r="AH6" s="66"/>
      <c r="AI6" s="66"/>
      <c r="AJ6" s="66"/>
      <c r="AK6" s="66"/>
      <c r="AL6" s="66"/>
      <c r="AM6" s="66"/>
      <c r="AN6" s="66"/>
      <c r="AO6" s="66"/>
    </row>
    <row r="7" spans="1:41" s="5" customFormat="1" ht="33" customHeight="1" x14ac:dyDescent="0.3">
      <c r="A7" s="11">
        <v>1</v>
      </c>
      <c r="B7" s="12" t="s">
        <v>28</v>
      </c>
      <c r="C7" s="10">
        <f>C8+C9+C10</f>
        <v>82964.159999999989</v>
      </c>
      <c r="D7" s="10">
        <f t="shared" ref="D7:X7" si="0">D8+D9+D10</f>
        <v>3443.5</v>
      </c>
      <c r="E7" s="10">
        <f t="shared" si="0"/>
        <v>5468.96</v>
      </c>
      <c r="F7" s="10">
        <f t="shared" si="0"/>
        <v>2946.14</v>
      </c>
      <c r="G7" s="10">
        <f t="shared" si="0"/>
        <v>5103.8099999999995</v>
      </c>
      <c r="H7" s="10">
        <f t="shared" si="0"/>
        <v>5402.26</v>
      </c>
      <c r="I7" s="10">
        <f t="shared" si="0"/>
        <v>2854.89</v>
      </c>
      <c r="J7" s="10">
        <f t="shared" si="0"/>
        <v>5468.57</v>
      </c>
      <c r="K7" s="10">
        <f t="shared" si="0"/>
        <v>3418.84</v>
      </c>
      <c r="L7" s="10">
        <f t="shared" si="0"/>
        <v>2445.63</v>
      </c>
      <c r="M7" s="10">
        <f t="shared" si="0"/>
        <v>1538.0699999999997</v>
      </c>
      <c r="N7" s="10">
        <f t="shared" si="0"/>
        <v>2533.75</v>
      </c>
      <c r="O7" s="10">
        <f t="shared" si="0"/>
        <v>1887.58</v>
      </c>
      <c r="P7" s="10">
        <f t="shared" si="0"/>
        <v>1223.17</v>
      </c>
      <c r="Q7" s="10">
        <f t="shared" si="0"/>
        <v>1540.09</v>
      </c>
      <c r="R7" s="10">
        <f t="shared" si="0"/>
        <v>1210.1399999999999</v>
      </c>
      <c r="S7" s="10">
        <f t="shared" si="0"/>
        <v>3548.2</v>
      </c>
      <c r="T7" s="10">
        <f t="shared" si="0"/>
        <v>3104.22</v>
      </c>
      <c r="U7" s="10">
        <f t="shared" si="0"/>
        <v>3649.36</v>
      </c>
      <c r="V7" s="10">
        <f t="shared" si="0"/>
        <v>3204.07</v>
      </c>
      <c r="W7" s="10">
        <f t="shared" si="0"/>
        <v>1725.71</v>
      </c>
      <c r="X7" s="10">
        <f t="shared" si="0"/>
        <v>2588.54</v>
      </c>
      <c r="Y7" s="10">
        <f t="shared" ref="Y7:AG7" si="1">Y8+Y9+Y10</f>
        <v>3429.34</v>
      </c>
      <c r="Z7" s="10">
        <f t="shared" si="1"/>
        <v>1143.55</v>
      </c>
      <c r="AA7" s="10">
        <f t="shared" si="1"/>
        <v>2297.12</v>
      </c>
      <c r="AB7" s="10">
        <f t="shared" si="1"/>
        <v>1154.6699999999998</v>
      </c>
      <c r="AC7" s="10">
        <f t="shared" si="1"/>
        <v>2867.42</v>
      </c>
      <c r="AD7" s="10">
        <f t="shared" si="1"/>
        <v>1702.71</v>
      </c>
      <c r="AE7" s="10">
        <f t="shared" si="1"/>
        <v>2846.9900000000002</v>
      </c>
      <c r="AF7" s="10">
        <f t="shared" si="1"/>
        <v>1492.32</v>
      </c>
      <c r="AG7" s="10">
        <f t="shared" si="1"/>
        <v>1724.54</v>
      </c>
      <c r="AH7" s="13"/>
      <c r="AI7" s="14"/>
      <c r="AJ7" s="13"/>
      <c r="AK7" s="13"/>
      <c r="AL7" s="14"/>
      <c r="AM7" s="13"/>
      <c r="AN7" s="13"/>
      <c r="AO7" s="14"/>
    </row>
    <row r="8" spans="1:41" s="5" customFormat="1" ht="37.5" customHeight="1" x14ac:dyDescent="0.3">
      <c r="A8" s="11">
        <v>2</v>
      </c>
      <c r="B8" s="15" t="s">
        <v>29</v>
      </c>
      <c r="C8" s="17">
        <f>D8+E8+F8+G8+H8+I8+J8+K8+L8+M8+N8+O8+P8+Q8+R8+S8+T8+U8+V8+W8+X8+Y8+Z8+AA8+AB8+AC8+AD8+AE8+AF8+AG8</f>
        <v>74517.31</v>
      </c>
      <c r="D8" s="18">
        <v>3067.81</v>
      </c>
      <c r="E8" s="18">
        <v>4850.09</v>
      </c>
      <c r="F8" s="18">
        <v>2622.93</v>
      </c>
      <c r="G8" s="18">
        <v>4669.96</v>
      </c>
      <c r="H8" s="18">
        <v>4811.88</v>
      </c>
      <c r="I8" s="18">
        <v>2622.93</v>
      </c>
      <c r="J8" s="18">
        <v>4964.7299999999996</v>
      </c>
      <c r="K8" s="18">
        <v>3114.21</v>
      </c>
      <c r="L8" s="18">
        <v>2218.98</v>
      </c>
      <c r="M8" s="18">
        <v>1411.09</v>
      </c>
      <c r="N8" s="18">
        <v>2311.7800000000002</v>
      </c>
      <c r="O8" s="18">
        <v>1733.15</v>
      </c>
      <c r="P8" s="18">
        <v>704.18</v>
      </c>
      <c r="Q8" s="18">
        <v>1413.81</v>
      </c>
      <c r="R8" s="18">
        <v>1110.8499999999999</v>
      </c>
      <c r="S8" s="18">
        <v>3237.04</v>
      </c>
      <c r="T8" s="18">
        <v>2852.19</v>
      </c>
      <c r="U8" s="18">
        <v>3351.67</v>
      </c>
      <c r="V8" s="18">
        <v>2805.79</v>
      </c>
      <c r="W8" s="18">
        <v>1490.24</v>
      </c>
      <c r="X8" s="18">
        <v>2336.34</v>
      </c>
      <c r="Y8" s="18">
        <v>3015.96</v>
      </c>
      <c r="Z8" s="18">
        <v>1028.97</v>
      </c>
      <c r="AA8" s="18">
        <v>2109.8000000000002</v>
      </c>
      <c r="AB8" s="18">
        <v>1007.14</v>
      </c>
      <c r="AC8" s="18">
        <v>2551.96</v>
      </c>
      <c r="AD8" s="18">
        <v>1550.28</v>
      </c>
      <c r="AE8" s="18">
        <v>2606.5500000000002</v>
      </c>
      <c r="AF8" s="18">
        <v>1361.96</v>
      </c>
      <c r="AG8" s="18">
        <v>1583.04</v>
      </c>
      <c r="AH8" s="13"/>
      <c r="AI8" s="14"/>
      <c r="AJ8" s="13"/>
      <c r="AK8" s="13"/>
      <c r="AL8" s="14"/>
      <c r="AM8" s="13"/>
      <c r="AN8" s="13"/>
      <c r="AO8" s="14"/>
    </row>
    <row r="9" spans="1:41" s="5" customFormat="1" ht="37.5" customHeight="1" x14ac:dyDescent="0.3">
      <c r="A9" s="11">
        <v>3</v>
      </c>
      <c r="B9" s="19" t="s">
        <v>30</v>
      </c>
      <c r="C9" s="17">
        <f>D9+E9+F9+G9+H9+I9+J9+K9+L9+M9+N9+O9+P9+Q9+R9+S9+T9+U9+V9+W9+X9+Y9+Z9+AA9+AB9+AC9+AD9+AE9+AF9+AG9</f>
        <v>5419.8099999999995</v>
      </c>
      <c r="D9" s="16">
        <v>223.11</v>
      </c>
      <c r="E9" s="16">
        <v>352.76</v>
      </c>
      <c r="F9" s="16">
        <v>190.77</v>
      </c>
      <c r="G9" s="16">
        <v>339.66</v>
      </c>
      <c r="H9" s="16">
        <v>349.98</v>
      </c>
      <c r="I9" s="16">
        <v>190.77</v>
      </c>
      <c r="J9" s="16">
        <v>361.1</v>
      </c>
      <c r="K9" s="16">
        <v>226.5</v>
      </c>
      <c r="L9" s="16">
        <v>161.38999999999999</v>
      </c>
      <c r="M9" s="16">
        <v>102.63</v>
      </c>
      <c r="N9" s="16">
        <v>168.14</v>
      </c>
      <c r="O9" s="16">
        <v>126.06</v>
      </c>
      <c r="P9" s="16">
        <v>51.22</v>
      </c>
      <c r="Q9" s="16">
        <v>102.83</v>
      </c>
      <c r="R9" s="16">
        <v>80.790000000000006</v>
      </c>
      <c r="S9" s="16">
        <v>235.44</v>
      </c>
      <c r="T9" s="16">
        <v>207.45</v>
      </c>
      <c r="U9" s="16">
        <v>243.77</v>
      </c>
      <c r="V9" s="16">
        <v>204.07</v>
      </c>
      <c r="W9" s="16">
        <v>108.39</v>
      </c>
      <c r="X9" s="16">
        <v>169.93</v>
      </c>
      <c r="Y9" s="16">
        <v>219.36</v>
      </c>
      <c r="Z9" s="16">
        <v>74.84</v>
      </c>
      <c r="AA9" s="16">
        <v>153.44999999999999</v>
      </c>
      <c r="AB9" s="16">
        <v>73.25</v>
      </c>
      <c r="AC9" s="16">
        <v>185.61</v>
      </c>
      <c r="AD9" s="16">
        <v>112.76</v>
      </c>
      <c r="AE9" s="16">
        <v>189.58</v>
      </c>
      <c r="AF9" s="16">
        <v>99.06</v>
      </c>
      <c r="AG9" s="16">
        <v>115.14</v>
      </c>
      <c r="AH9" s="13"/>
      <c r="AI9" s="14"/>
      <c r="AJ9" s="13"/>
      <c r="AK9" s="13"/>
      <c r="AL9" s="14"/>
      <c r="AM9" s="13"/>
      <c r="AN9" s="13"/>
      <c r="AO9" s="14"/>
    </row>
    <row r="10" spans="1:41" ht="29.25" customHeight="1" x14ac:dyDescent="0.3">
      <c r="A10" s="11">
        <v>4</v>
      </c>
      <c r="B10" s="19" t="s">
        <v>31</v>
      </c>
      <c r="C10" s="16">
        <f>C11+C12+C13+C14+C15+C16+C17</f>
        <v>3027.0399999999995</v>
      </c>
      <c r="D10" s="16">
        <f t="shared" ref="D10:Y10" si="2">D11+D12+D13+D14+D15+D16+D17</f>
        <v>152.57999999999998</v>
      </c>
      <c r="E10" s="16">
        <f t="shared" si="2"/>
        <v>266.11</v>
      </c>
      <c r="F10" s="16">
        <f t="shared" si="2"/>
        <v>132.44</v>
      </c>
      <c r="G10" s="16">
        <f t="shared" si="2"/>
        <v>94.19</v>
      </c>
      <c r="H10" s="16">
        <f t="shared" si="2"/>
        <v>240.4</v>
      </c>
      <c r="I10" s="16">
        <f t="shared" si="2"/>
        <v>41.19</v>
      </c>
      <c r="J10" s="16">
        <f t="shared" si="2"/>
        <v>142.73999999999998</v>
      </c>
      <c r="K10" s="16">
        <f t="shared" si="2"/>
        <v>78.13</v>
      </c>
      <c r="L10" s="16">
        <f t="shared" si="2"/>
        <v>65.260000000000005</v>
      </c>
      <c r="M10" s="16">
        <f t="shared" si="2"/>
        <v>24.35</v>
      </c>
      <c r="N10" s="16">
        <f t="shared" si="2"/>
        <v>53.83</v>
      </c>
      <c r="O10" s="16">
        <f t="shared" si="2"/>
        <v>28.37</v>
      </c>
      <c r="P10" s="16">
        <f t="shared" si="2"/>
        <v>467.77000000000004</v>
      </c>
      <c r="Q10" s="16">
        <f t="shared" si="2"/>
        <v>23.450000000000003</v>
      </c>
      <c r="R10" s="16">
        <f t="shared" si="2"/>
        <v>18.5</v>
      </c>
      <c r="S10" s="16">
        <f t="shared" si="2"/>
        <v>75.720000000000013</v>
      </c>
      <c r="T10" s="16">
        <f t="shared" si="2"/>
        <v>44.58</v>
      </c>
      <c r="U10" s="16">
        <f t="shared" si="2"/>
        <v>53.92</v>
      </c>
      <c r="V10" s="16">
        <f t="shared" si="2"/>
        <v>194.21</v>
      </c>
      <c r="W10" s="16">
        <f t="shared" si="2"/>
        <v>127.08000000000001</v>
      </c>
      <c r="X10" s="16">
        <f t="shared" si="2"/>
        <v>82.27</v>
      </c>
      <c r="Y10" s="16">
        <f t="shared" si="2"/>
        <v>194.02</v>
      </c>
      <c r="Z10" s="16">
        <f t="shared" ref="Z10:AG10" si="3">Z11+Z12+Z13+Z14+Z15+Z16+Z17</f>
        <v>39.74</v>
      </c>
      <c r="AA10" s="16">
        <f t="shared" si="3"/>
        <v>33.869999999999997</v>
      </c>
      <c r="AB10" s="16">
        <f t="shared" si="3"/>
        <v>74.279999999999987</v>
      </c>
      <c r="AC10" s="16">
        <f t="shared" si="3"/>
        <v>129.85000000000002</v>
      </c>
      <c r="AD10" s="16">
        <f t="shared" si="3"/>
        <v>39.67</v>
      </c>
      <c r="AE10" s="16">
        <f t="shared" si="3"/>
        <v>50.860000000000007</v>
      </c>
      <c r="AF10" s="16">
        <f t="shared" si="3"/>
        <v>31.3</v>
      </c>
      <c r="AG10" s="16">
        <f t="shared" si="3"/>
        <v>26.360000000000003</v>
      </c>
      <c r="AI10" s="14"/>
      <c r="AL10" s="14"/>
      <c r="AO10" s="14"/>
    </row>
    <row r="11" spans="1:41" s="41" customFormat="1" ht="30" customHeight="1" x14ac:dyDescent="0.25">
      <c r="A11" s="42"/>
      <c r="B11" s="45" t="s">
        <v>32</v>
      </c>
      <c r="C11" s="67">
        <f>D11+E11+F11+G11+H11+I11+J11+K11+L11+M11+N11+O11+P11+Q11+R11+S11+T11+U11+V11+W11+X11+Y11+Z11+AA11+AB11+AC11+AD11+AE11+AF11+AG11</f>
        <v>1460.8099999999997</v>
      </c>
      <c r="D11" s="26">
        <v>99.5</v>
      </c>
      <c r="E11" s="26">
        <v>186.6</v>
      </c>
      <c r="F11" s="26">
        <v>88.3</v>
      </c>
      <c r="G11" s="26">
        <v>18.91</v>
      </c>
      <c r="H11" s="26">
        <v>165.21</v>
      </c>
      <c r="I11" s="26"/>
      <c r="J11" s="26">
        <v>65.599999999999994</v>
      </c>
      <c r="K11" s="26">
        <v>29.54</v>
      </c>
      <c r="L11" s="26">
        <v>29.04</v>
      </c>
      <c r="M11" s="26"/>
      <c r="N11" s="26">
        <v>15.25</v>
      </c>
      <c r="O11" s="26"/>
      <c r="P11" s="26">
        <v>95.22</v>
      </c>
      <c r="Q11" s="26"/>
      <c r="R11" s="26"/>
      <c r="S11" s="26">
        <v>25.68</v>
      </c>
      <c r="T11" s="26"/>
      <c r="U11" s="26"/>
      <c r="V11" s="26">
        <v>150.30000000000001</v>
      </c>
      <c r="W11" s="26">
        <v>98.54</v>
      </c>
      <c r="X11" s="26">
        <v>45.05</v>
      </c>
      <c r="Y11" s="26">
        <v>145.6</v>
      </c>
      <c r="Z11" s="26">
        <v>22</v>
      </c>
      <c r="AA11" s="26"/>
      <c r="AB11" s="26">
        <v>56.3</v>
      </c>
      <c r="AC11" s="26">
        <v>89.6</v>
      </c>
      <c r="AD11" s="26">
        <v>16.07</v>
      </c>
      <c r="AE11" s="26">
        <v>9</v>
      </c>
      <c r="AF11" s="26">
        <v>9.5</v>
      </c>
      <c r="AG11" s="26"/>
      <c r="AH11" s="38"/>
      <c r="AI11" s="39"/>
      <c r="AJ11" s="38"/>
      <c r="AK11" s="38"/>
      <c r="AL11" s="39"/>
      <c r="AM11" s="38"/>
      <c r="AN11" s="38"/>
      <c r="AO11" s="39"/>
    </row>
    <row r="12" spans="1:41" s="41" customFormat="1" ht="37.5" customHeight="1" x14ac:dyDescent="0.25">
      <c r="A12" s="42"/>
      <c r="B12" s="45" t="s">
        <v>33</v>
      </c>
      <c r="C12" s="67">
        <f>D12+E12+F12+G12+H12+I12+J12+K12+L12+M12+N12+O12+P12+Q12+R12+S12+T12+U12+V12+W12+X12+Y12+Z12+AA12+AB12+AC12+AD12+AE12+AF12+AG12</f>
        <v>407.39999999999981</v>
      </c>
      <c r="D12" s="26">
        <v>16.77</v>
      </c>
      <c r="E12" s="26">
        <v>26.52</v>
      </c>
      <c r="F12" s="26">
        <v>14.34</v>
      </c>
      <c r="G12" s="26">
        <v>25.53</v>
      </c>
      <c r="H12" s="26">
        <v>26.31</v>
      </c>
      <c r="I12" s="26">
        <v>14.34</v>
      </c>
      <c r="J12" s="26">
        <v>27.14</v>
      </c>
      <c r="K12" s="26">
        <v>17.03</v>
      </c>
      <c r="L12" s="26">
        <v>12.13</v>
      </c>
      <c r="M12" s="26">
        <v>7.71</v>
      </c>
      <c r="N12" s="26">
        <v>12.64</v>
      </c>
      <c r="O12" s="26">
        <v>9.48</v>
      </c>
      <c r="P12" s="26">
        <v>3.85</v>
      </c>
      <c r="Q12" s="26">
        <v>7.73</v>
      </c>
      <c r="R12" s="26">
        <v>6.07</v>
      </c>
      <c r="S12" s="26">
        <v>17.7</v>
      </c>
      <c r="T12" s="26">
        <v>15.59</v>
      </c>
      <c r="U12" s="26">
        <v>18.32</v>
      </c>
      <c r="V12" s="26">
        <v>15.34</v>
      </c>
      <c r="W12" s="26">
        <v>8.15</v>
      </c>
      <c r="X12" s="26">
        <v>12.77</v>
      </c>
      <c r="Y12" s="26">
        <v>16.489999999999998</v>
      </c>
      <c r="Z12" s="26">
        <v>5.63</v>
      </c>
      <c r="AA12" s="26">
        <v>11.53</v>
      </c>
      <c r="AB12" s="26">
        <v>5.51</v>
      </c>
      <c r="AC12" s="26">
        <v>13.95</v>
      </c>
      <c r="AD12" s="26">
        <v>8.48</v>
      </c>
      <c r="AE12" s="26">
        <v>14.25</v>
      </c>
      <c r="AF12" s="26">
        <v>7.45</v>
      </c>
      <c r="AG12" s="26">
        <v>8.65</v>
      </c>
      <c r="AH12" s="38"/>
      <c r="AI12" s="39"/>
      <c r="AJ12" s="38"/>
      <c r="AK12" s="38"/>
      <c r="AL12" s="39"/>
      <c r="AM12" s="38"/>
      <c r="AN12" s="38"/>
      <c r="AO12" s="39"/>
    </row>
    <row r="13" spans="1:41" s="41" customFormat="1" ht="48.75" customHeight="1" x14ac:dyDescent="0.25">
      <c r="A13" s="42"/>
      <c r="B13" s="45" t="s">
        <v>34</v>
      </c>
      <c r="C13" s="16">
        <f>D13+E13+F13+G13+H13+I13+J13+K13+L13+M13+N13+O13+P13+Q13+R13+S13+T13+U13+V13+W13+X13+Y13+Z13+AA13+AB13+AC13+AD13+AE13+AF13+AG13</f>
        <v>360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v>360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38"/>
      <c r="AI13" s="39"/>
      <c r="AJ13" s="38"/>
      <c r="AK13" s="38"/>
      <c r="AL13" s="39"/>
      <c r="AM13" s="38"/>
      <c r="AN13" s="38"/>
      <c r="AO13" s="39"/>
    </row>
    <row r="14" spans="1:41" s="41" customFormat="1" ht="37.5" customHeight="1" x14ac:dyDescent="0.25">
      <c r="A14" s="42"/>
      <c r="B14" s="45" t="s">
        <v>35</v>
      </c>
      <c r="C14" s="16">
        <f>D14+E14+F14+G14+H14+I14+J14+K14+L14+M14+N14+O14+P14+Q14+R14+S14+T14+U14+V14+W14+X14+Y14+Z14+AA14+AB14+AC14+AD14+AE14+AF14+AG14</f>
        <v>599.90000000000009</v>
      </c>
      <c r="D14" s="52">
        <v>24.71</v>
      </c>
      <c r="E14" s="52">
        <v>39.049999999999997</v>
      </c>
      <c r="F14" s="52">
        <v>21.12</v>
      </c>
      <c r="G14" s="52">
        <v>37.6</v>
      </c>
      <c r="H14" s="52">
        <v>38.74</v>
      </c>
      <c r="I14" s="52">
        <v>21.12</v>
      </c>
      <c r="J14" s="52">
        <v>39.97</v>
      </c>
      <c r="K14" s="52">
        <v>25.07</v>
      </c>
      <c r="L14" s="52">
        <v>17.86</v>
      </c>
      <c r="M14" s="52">
        <v>11.36</v>
      </c>
      <c r="N14" s="52">
        <v>18.61</v>
      </c>
      <c r="O14" s="52">
        <v>13.95</v>
      </c>
      <c r="P14" s="52">
        <v>5.67</v>
      </c>
      <c r="Q14" s="52">
        <v>11.38</v>
      </c>
      <c r="R14" s="52">
        <v>8.94</v>
      </c>
      <c r="S14" s="52">
        <v>26.06</v>
      </c>
      <c r="T14" s="52">
        <v>22.96</v>
      </c>
      <c r="U14" s="52">
        <v>26.98</v>
      </c>
      <c r="V14" s="52">
        <v>22.59</v>
      </c>
      <c r="W14" s="52">
        <v>12</v>
      </c>
      <c r="X14" s="52">
        <v>18.809999999999999</v>
      </c>
      <c r="Y14" s="52">
        <v>24.28</v>
      </c>
      <c r="Z14" s="52">
        <v>8.2799999999999994</v>
      </c>
      <c r="AA14" s="52">
        <v>16.98</v>
      </c>
      <c r="AB14" s="52">
        <v>8.11</v>
      </c>
      <c r="AC14" s="52">
        <v>20.54</v>
      </c>
      <c r="AD14" s="52">
        <v>12.48</v>
      </c>
      <c r="AE14" s="52">
        <v>20.98</v>
      </c>
      <c r="AF14" s="52">
        <v>10.96</v>
      </c>
      <c r="AG14" s="52">
        <v>12.74</v>
      </c>
      <c r="AH14" s="39"/>
      <c r="AI14" s="39"/>
      <c r="AJ14" s="39"/>
      <c r="AK14" s="39"/>
      <c r="AL14" s="39"/>
      <c r="AM14" s="39"/>
      <c r="AN14" s="39"/>
      <c r="AO14" s="39"/>
    </row>
    <row r="15" spans="1:41" s="41" customFormat="1" ht="32.25" customHeight="1" x14ac:dyDescent="0.25">
      <c r="A15" s="42"/>
      <c r="B15" s="40" t="s">
        <v>36</v>
      </c>
      <c r="C15" s="67">
        <f>D15+E15+F15+G15+H15+I15+J15+K15+L15+M15+N15+O15+P15+Q15+R15+S15+T15+U15+V15+W15+X15+Y15+Z15+AA15+AB15+AC15+AD15+AE15+AF15+AG15</f>
        <v>62.060000000000009</v>
      </c>
      <c r="D15" s="26">
        <v>3</v>
      </c>
      <c r="E15" s="26">
        <v>4.04</v>
      </c>
      <c r="F15" s="26">
        <v>2.1800000000000002</v>
      </c>
      <c r="G15" s="26">
        <v>2.5</v>
      </c>
      <c r="H15" s="26">
        <v>4.01</v>
      </c>
      <c r="I15" s="26">
        <v>2.1800000000000002</v>
      </c>
      <c r="J15" s="26">
        <v>4.13</v>
      </c>
      <c r="K15" s="26">
        <v>2.59</v>
      </c>
      <c r="L15" s="26">
        <v>1.85</v>
      </c>
      <c r="M15" s="26">
        <v>1.18</v>
      </c>
      <c r="N15" s="26">
        <v>1.93</v>
      </c>
      <c r="O15" s="26">
        <v>1.44</v>
      </c>
      <c r="P15" s="26">
        <v>1.93</v>
      </c>
      <c r="Q15" s="26">
        <v>1.44</v>
      </c>
      <c r="R15" s="26">
        <v>0.59</v>
      </c>
      <c r="S15" s="26">
        <v>1.18</v>
      </c>
      <c r="T15" s="26">
        <v>0.93</v>
      </c>
      <c r="U15" s="26">
        <v>2.7</v>
      </c>
      <c r="V15" s="26">
        <v>2.38</v>
      </c>
      <c r="W15" s="26">
        <v>2.79</v>
      </c>
      <c r="X15" s="26">
        <v>2.34</v>
      </c>
      <c r="Y15" s="26">
        <v>1.24</v>
      </c>
      <c r="Z15" s="26">
        <v>1.95</v>
      </c>
      <c r="AA15" s="26">
        <v>2.5099999999999998</v>
      </c>
      <c r="AB15" s="26">
        <v>0.86</v>
      </c>
      <c r="AC15" s="26">
        <v>1.76</v>
      </c>
      <c r="AD15" s="26">
        <v>0.84</v>
      </c>
      <c r="AE15" s="26">
        <v>2.13</v>
      </c>
      <c r="AF15" s="26">
        <v>1.29</v>
      </c>
      <c r="AG15" s="26">
        <v>2.17</v>
      </c>
      <c r="AH15" s="38"/>
      <c r="AI15" s="39"/>
      <c r="AJ15" s="38"/>
      <c r="AK15" s="38"/>
      <c r="AL15" s="39"/>
      <c r="AM15" s="38"/>
      <c r="AN15" s="38"/>
      <c r="AO15" s="39"/>
    </row>
    <row r="16" spans="1:41" s="41" customFormat="1" ht="30" customHeight="1" x14ac:dyDescent="0.25">
      <c r="A16" s="42"/>
      <c r="B16" s="45" t="s">
        <v>37</v>
      </c>
      <c r="C16" s="67">
        <f>D16+E16+F16+G16+H16+I16+J16+K16+L16+M16+N16+O16+P16+Q16+R16+S16+T16+U16+V16+W16+X16+Y16+Z16+AA16+AB16+AC16+AD16+AE16+AF16+AG16</f>
        <v>82.2</v>
      </c>
      <c r="D16" s="26">
        <v>3.6</v>
      </c>
      <c r="E16" s="26">
        <v>5.4</v>
      </c>
      <c r="F16" s="26">
        <v>3</v>
      </c>
      <c r="G16" s="26">
        <v>5.4</v>
      </c>
      <c r="H16" s="26">
        <v>5.4</v>
      </c>
      <c r="I16" s="26">
        <v>3</v>
      </c>
      <c r="J16" s="26">
        <v>5.4</v>
      </c>
      <c r="K16" s="26">
        <v>3.6</v>
      </c>
      <c r="L16" s="26">
        <v>3</v>
      </c>
      <c r="M16" s="26">
        <v>1.8</v>
      </c>
      <c r="N16" s="26">
        <v>2.4</v>
      </c>
      <c r="O16" s="26">
        <v>1.2</v>
      </c>
      <c r="P16" s="26">
        <v>0.6</v>
      </c>
      <c r="Q16" s="26">
        <v>0.6</v>
      </c>
      <c r="R16" s="26">
        <v>0.6</v>
      </c>
      <c r="S16" s="26">
        <v>4.2</v>
      </c>
      <c r="T16" s="26">
        <v>3.6</v>
      </c>
      <c r="U16" s="26">
        <v>4.2</v>
      </c>
      <c r="V16" s="26">
        <v>3.6</v>
      </c>
      <c r="W16" s="26"/>
      <c r="X16" s="26">
        <v>3</v>
      </c>
      <c r="Y16" s="26">
        <v>3.6</v>
      </c>
      <c r="Z16" s="26">
        <v>1.2</v>
      </c>
      <c r="AA16" s="26">
        <v>2.4</v>
      </c>
      <c r="AB16" s="26">
        <v>1.2</v>
      </c>
      <c r="AC16" s="26">
        <v>3</v>
      </c>
      <c r="AD16" s="26">
        <v>1.8</v>
      </c>
      <c r="AE16" s="26">
        <v>3</v>
      </c>
      <c r="AF16" s="26">
        <v>0.6</v>
      </c>
      <c r="AG16" s="26">
        <v>1.8</v>
      </c>
      <c r="AH16" s="39"/>
      <c r="AI16" s="39"/>
      <c r="AJ16" s="39"/>
      <c r="AK16" s="39"/>
      <c r="AL16" s="39"/>
      <c r="AM16" s="39"/>
      <c r="AN16" s="39"/>
      <c r="AO16" s="39"/>
    </row>
    <row r="17" spans="1:41" s="41" customFormat="1" ht="32.25" customHeight="1" x14ac:dyDescent="0.25">
      <c r="A17" s="68"/>
      <c r="B17" s="40" t="s">
        <v>38</v>
      </c>
      <c r="C17" s="67">
        <f>D17+E17+F17+G17+H17+I17+J17+K17+L17+M17+N17+O17+P17+Q17+R17+S17+T17+U17+V17+W17+X17+Y17+Z17+AA17+AB17+AC17+AD17+AE17+AF17+AG17</f>
        <v>54.67</v>
      </c>
      <c r="D17" s="26">
        <v>5</v>
      </c>
      <c r="E17" s="26">
        <v>4.5</v>
      </c>
      <c r="F17" s="26">
        <v>3.5</v>
      </c>
      <c r="G17" s="26">
        <v>4.25</v>
      </c>
      <c r="H17" s="26">
        <v>0.73</v>
      </c>
      <c r="I17" s="26">
        <v>0.55000000000000004</v>
      </c>
      <c r="J17" s="26">
        <v>0.5</v>
      </c>
      <c r="K17" s="26">
        <v>0.3</v>
      </c>
      <c r="L17" s="26">
        <v>1.38</v>
      </c>
      <c r="M17" s="26">
        <v>2.2999999999999998</v>
      </c>
      <c r="N17" s="26">
        <v>3</v>
      </c>
      <c r="O17" s="26">
        <v>2.2999999999999998</v>
      </c>
      <c r="P17" s="26">
        <v>0.5</v>
      </c>
      <c r="Q17" s="26">
        <v>2.2999999999999998</v>
      </c>
      <c r="R17" s="26">
        <v>2.2999999999999998</v>
      </c>
      <c r="S17" s="26">
        <v>0.9</v>
      </c>
      <c r="T17" s="26">
        <v>1.5</v>
      </c>
      <c r="U17" s="26">
        <v>1.72</v>
      </c>
      <c r="V17" s="26"/>
      <c r="W17" s="26">
        <v>5.6</v>
      </c>
      <c r="X17" s="26">
        <v>0.3</v>
      </c>
      <c r="Y17" s="26">
        <v>2.81</v>
      </c>
      <c r="Z17" s="26">
        <v>0.68</v>
      </c>
      <c r="AA17" s="26">
        <v>0.45</v>
      </c>
      <c r="AB17" s="26">
        <v>2.2999999999999998</v>
      </c>
      <c r="AC17" s="26">
        <v>1</v>
      </c>
      <c r="AD17" s="26"/>
      <c r="AE17" s="26">
        <v>1.5</v>
      </c>
      <c r="AF17" s="26">
        <v>1.5</v>
      </c>
      <c r="AG17" s="26">
        <v>1</v>
      </c>
      <c r="AH17" s="69"/>
      <c r="AI17" s="69"/>
      <c r="AJ17" s="69"/>
      <c r="AK17" s="69"/>
      <c r="AL17" s="69"/>
      <c r="AM17" s="69"/>
      <c r="AN17" s="69"/>
      <c r="AO17" s="69"/>
    </row>
    <row r="18" spans="1:41" s="25" customFormat="1" ht="30" customHeight="1" x14ac:dyDescent="0.3">
      <c r="A18" s="20"/>
      <c r="B18" s="21" t="s">
        <v>39</v>
      </c>
      <c r="C18" s="22">
        <f t="shared" ref="C18:X18" si="4">C7/C19*100</f>
        <v>101.15137065426924</v>
      </c>
      <c r="D18" s="22">
        <f t="shared" si="4"/>
        <v>101.20529377015069</v>
      </c>
      <c r="E18" s="22">
        <f t="shared" si="4"/>
        <v>100.98101306724917</v>
      </c>
      <c r="F18" s="22">
        <f t="shared" si="4"/>
        <v>101.17308497997925</v>
      </c>
      <c r="G18" s="22">
        <f t="shared" si="4"/>
        <v>101.16671126572115</v>
      </c>
      <c r="H18" s="22">
        <f t="shared" si="4"/>
        <v>101.16156045713389</v>
      </c>
      <c r="I18" s="22">
        <f t="shared" si="4"/>
        <v>101.19847717895274</v>
      </c>
      <c r="J18" s="22">
        <f t="shared" si="4"/>
        <v>101.18362135958259</v>
      </c>
      <c r="K18" s="22">
        <f t="shared" si="4"/>
        <v>101.18862987912441</v>
      </c>
      <c r="L18" s="22">
        <f t="shared" si="4"/>
        <v>101.18703815568446</v>
      </c>
      <c r="M18" s="22">
        <f t="shared" si="4"/>
        <v>101.20013422553838</v>
      </c>
      <c r="N18" s="22">
        <f t="shared" si="4"/>
        <v>101.17274535014653</v>
      </c>
      <c r="O18" s="22">
        <f t="shared" si="4"/>
        <v>101.18034263170308</v>
      </c>
      <c r="P18" s="22">
        <f t="shared" si="4"/>
        <v>100.76614464481371</v>
      </c>
      <c r="Q18" s="22">
        <f t="shared" si="4"/>
        <v>101.1978762829695</v>
      </c>
      <c r="R18" s="22">
        <f t="shared" si="4"/>
        <v>101.15013624433709</v>
      </c>
      <c r="S18" s="22">
        <f t="shared" si="4"/>
        <v>101.12923176897777</v>
      </c>
      <c r="T18" s="22">
        <f t="shared" si="4"/>
        <v>101.1337646851848</v>
      </c>
      <c r="U18" s="22">
        <f t="shared" si="4"/>
        <v>101.17774919043605</v>
      </c>
      <c r="V18" s="22">
        <f t="shared" si="4"/>
        <v>101.12644316653936</v>
      </c>
      <c r="W18" s="22">
        <f t="shared" si="4"/>
        <v>101.20219796975152</v>
      </c>
      <c r="X18" s="22">
        <f t="shared" si="4"/>
        <v>101.17531180744743</v>
      </c>
      <c r="Y18" s="22">
        <f t="shared" ref="Y18:AG18" si="5">Y7/Y19*100</f>
        <v>101.09277858189354</v>
      </c>
      <c r="Z18" s="22">
        <f t="shared" si="5"/>
        <v>101.2546707042802</v>
      </c>
      <c r="AA18" s="22">
        <f t="shared" si="5"/>
        <v>101.21344037222745</v>
      </c>
      <c r="AB18" s="22">
        <f t="shared" si="5"/>
        <v>101.12273941410865</v>
      </c>
      <c r="AC18" s="22">
        <f t="shared" si="5"/>
        <v>101.1300072653401</v>
      </c>
      <c r="AD18" s="22">
        <f t="shared" si="5"/>
        <v>101.14407912322909</v>
      </c>
      <c r="AE18" s="22">
        <f t="shared" si="5"/>
        <v>101.17486931089262</v>
      </c>
      <c r="AF18" s="22">
        <f t="shared" si="5"/>
        <v>101.18740880168808</v>
      </c>
      <c r="AG18" s="22">
        <f t="shared" si="5"/>
        <v>101.23153866021744</v>
      </c>
      <c r="AH18" s="23"/>
      <c r="AI18" s="23"/>
      <c r="AJ18" s="24"/>
      <c r="AK18" s="24"/>
      <c r="AL18" s="24"/>
      <c r="AM18" s="24"/>
      <c r="AN18" s="24"/>
      <c r="AO18" s="24"/>
    </row>
    <row r="19" spans="1:41" s="5" customFormat="1" ht="33" customHeight="1" x14ac:dyDescent="0.3">
      <c r="A19" s="11">
        <v>1</v>
      </c>
      <c r="B19" s="12" t="s">
        <v>40</v>
      </c>
      <c r="C19" s="10">
        <f t="shared" ref="C19:X19" si="6">C20+C21+C22</f>
        <v>82019.808000000005</v>
      </c>
      <c r="D19" s="10">
        <f t="shared" si="6"/>
        <v>3402.4900000000002</v>
      </c>
      <c r="E19" s="10">
        <f t="shared" si="6"/>
        <v>5415.83</v>
      </c>
      <c r="F19" s="10">
        <f t="shared" si="6"/>
        <v>2911.98</v>
      </c>
      <c r="G19" s="10">
        <f t="shared" si="6"/>
        <v>5044.9500000000007</v>
      </c>
      <c r="H19" s="10">
        <f t="shared" si="6"/>
        <v>5340.23</v>
      </c>
      <c r="I19" s="10">
        <f t="shared" si="6"/>
        <v>2821.08</v>
      </c>
      <c r="J19" s="10">
        <f t="shared" si="6"/>
        <v>5404.5999999999995</v>
      </c>
      <c r="K19" s="10">
        <f t="shared" si="6"/>
        <v>3378.68</v>
      </c>
      <c r="L19" s="10">
        <f t="shared" si="6"/>
        <v>2416.94</v>
      </c>
      <c r="M19" s="10">
        <f t="shared" si="6"/>
        <v>1519.83</v>
      </c>
      <c r="N19" s="10">
        <f t="shared" si="6"/>
        <v>2504.38</v>
      </c>
      <c r="O19" s="10">
        <f t="shared" si="6"/>
        <v>1865.56</v>
      </c>
      <c r="P19" s="10">
        <f t="shared" si="6"/>
        <v>1213.8699999999999</v>
      </c>
      <c r="Q19" s="10">
        <f t="shared" si="6"/>
        <v>1521.8600000000001</v>
      </c>
      <c r="R19" s="10">
        <f t="shared" si="6"/>
        <v>1196.3799999999999</v>
      </c>
      <c r="S19" s="10">
        <f t="shared" si="6"/>
        <v>3508.58</v>
      </c>
      <c r="T19" s="10">
        <f t="shared" si="6"/>
        <v>3069.4200000000005</v>
      </c>
      <c r="U19" s="10">
        <f t="shared" si="6"/>
        <v>3606.88</v>
      </c>
      <c r="V19" s="10">
        <f t="shared" si="6"/>
        <v>3168.38</v>
      </c>
      <c r="W19" s="10">
        <f t="shared" si="6"/>
        <v>1705.21</v>
      </c>
      <c r="X19" s="10">
        <f t="shared" si="6"/>
        <v>2558.4699999999998</v>
      </c>
      <c r="Y19" s="10">
        <f t="shared" ref="Y19:AG19" si="7">Y20+Y21+Y22</f>
        <v>3392.27</v>
      </c>
      <c r="Z19" s="10">
        <f t="shared" si="7"/>
        <v>1129.3800000000001</v>
      </c>
      <c r="AA19" s="10">
        <f t="shared" si="7"/>
        <v>2269.58</v>
      </c>
      <c r="AB19" s="10">
        <f t="shared" si="7"/>
        <v>1141.8500000000001</v>
      </c>
      <c r="AC19" s="10">
        <f t="shared" si="7"/>
        <v>2835.38</v>
      </c>
      <c r="AD19" s="10">
        <f t="shared" si="7"/>
        <v>1683.4499999999998</v>
      </c>
      <c r="AE19" s="10">
        <f t="shared" si="7"/>
        <v>2813.93</v>
      </c>
      <c r="AF19" s="10">
        <f t="shared" si="7"/>
        <v>1474.808</v>
      </c>
      <c r="AG19" s="10">
        <f t="shared" si="7"/>
        <v>1703.56</v>
      </c>
      <c r="AH19" s="13"/>
      <c r="AI19" s="14"/>
      <c r="AJ19" s="13"/>
      <c r="AK19" s="13"/>
      <c r="AL19" s="14"/>
      <c r="AM19" s="13"/>
      <c r="AN19" s="13"/>
      <c r="AO19" s="14"/>
    </row>
    <row r="20" spans="1:41" s="5" customFormat="1" ht="37.5" customHeight="1" x14ac:dyDescent="0.3">
      <c r="A20" s="11">
        <v>2</v>
      </c>
      <c r="B20" s="15" t="s">
        <v>29</v>
      </c>
      <c r="C20" s="17">
        <f>D20+E20+F20+G20+H20+I20+J20+K20+L20+M20+N20+O20+P20+Q20+R20+S20+T20+U20+V20+W20+X20+Y20+Z20+AA20+AB20+AC20+AD20+AE20+AF20+AG20</f>
        <v>73578.61</v>
      </c>
      <c r="D20" s="18">
        <v>3028.15</v>
      </c>
      <c r="E20" s="18">
        <v>4789</v>
      </c>
      <c r="F20" s="18">
        <v>2589.89</v>
      </c>
      <c r="G20" s="18">
        <v>4611.13</v>
      </c>
      <c r="H20" s="18">
        <v>4751.2700000000004</v>
      </c>
      <c r="I20" s="18">
        <v>2589.89</v>
      </c>
      <c r="J20" s="18">
        <v>4902.1899999999996</v>
      </c>
      <c r="K20" s="18">
        <v>3074.98</v>
      </c>
      <c r="L20" s="18">
        <v>2191.0300000000002</v>
      </c>
      <c r="M20" s="18">
        <v>1393.31</v>
      </c>
      <c r="N20" s="18">
        <v>2282.66</v>
      </c>
      <c r="O20" s="18">
        <v>1711.32</v>
      </c>
      <c r="P20" s="18">
        <v>696.31</v>
      </c>
      <c r="Q20" s="18">
        <v>1396</v>
      </c>
      <c r="R20" s="18">
        <v>1096.8599999999999</v>
      </c>
      <c r="S20" s="18">
        <v>3196.26</v>
      </c>
      <c r="T20" s="18">
        <v>2816.26</v>
      </c>
      <c r="U20" s="18">
        <v>3309.45</v>
      </c>
      <c r="V20" s="18">
        <v>2770.45</v>
      </c>
      <c r="W20" s="18">
        <v>1471.46</v>
      </c>
      <c r="X20" s="18">
        <v>2306.91</v>
      </c>
      <c r="Y20" s="18">
        <v>2977.96</v>
      </c>
      <c r="Z20" s="18">
        <v>1016.01</v>
      </c>
      <c r="AA20" s="18">
        <v>2083.23</v>
      </c>
      <c r="AB20" s="18">
        <v>994.45</v>
      </c>
      <c r="AC20" s="18">
        <v>2519.8200000000002</v>
      </c>
      <c r="AD20" s="18">
        <v>1530.75</v>
      </c>
      <c r="AE20" s="18">
        <v>2573.7199999999998</v>
      </c>
      <c r="AF20" s="18">
        <v>1344.8</v>
      </c>
      <c r="AG20" s="18">
        <v>1563.09</v>
      </c>
      <c r="AH20" s="13"/>
      <c r="AI20" s="14"/>
      <c r="AJ20" s="13"/>
      <c r="AK20" s="13"/>
      <c r="AL20" s="14"/>
      <c r="AM20" s="13"/>
      <c r="AN20" s="13"/>
      <c r="AO20" s="14"/>
    </row>
    <row r="21" spans="1:41" s="5" customFormat="1" ht="37.5" customHeight="1" x14ac:dyDescent="0.3">
      <c r="A21" s="11">
        <v>3</v>
      </c>
      <c r="B21" s="19" t="s">
        <v>30</v>
      </c>
      <c r="C21" s="17">
        <f>D21+E21+F21+G21+H21+I21+J21+K21+L21+M21+N21+O21+P21+Q21+R21+S21+T21+U21+V21+W21+X21+Y21+Z21+AA21+AB21+AC21+AD21+AE21+AF21+AG21</f>
        <v>5411.5199999999995</v>
      </c>
      <c r="D21" s="16">
        <v>222.79</v>
      </c>
      <c r="E21" s="16">
        <v>352.22</v>
      </c>
      <c r="F21" s="16">
        <v>190.48</v>
      </c>
      <c r="G21" s="16">
        <v>339.14</v>
      </c>
      <c r="H21" s="16">
        <v>349.44</v>
      </c>
      <c r="I21" s="16">
        <v>190.48</v>
      </c>
      <c r="J21" s="16">
        <v>360.54</v>
      </c>
      <c r="K21" s="16">
        <v>226.16</v>
      </c>
      <c r="L21" s="16">
        <v>161.13999999999999</v>
      </c>
      <c r="M21" s="16">
        <v>102.47</v>
      </c>
      <c r="N21" s="16">
        <v>167.88</v>
      </c>
      <c r="O21" s="16">
        <v>125.86</v>
      </c>
      <c r="P21" s="16">
        <v>51.14</v>
      </c>
      <c r="Q21" s="16">
        <v>102.67</v>
      </c>
      <c r="R21" s="16">
        <v>80.67</v>
      </c>
      <c r="S21" s="16">
        <v>235.08</v>
      </c>
      <c r="T21" s="16">
        <v>207.13</v>
      </c>
      <c r="U21" s="16">
        <v>243.4</v>
      </c>
      <c r="V21" s="16">
        <v>203.76</v>
      </c>
      <c r="W21" s="16">
        <v>108.22</v>
      </c>
      <c r="X21" s="16">
        <v>169.67</v>
      </c>
      <c r="Y21" s="16">
        <v>219.02</v>
      </c>
      <c r="Z21" s="16">
        <v>74.73</v>
      </c>
      <c r="AA21" s="16">
        <v>153.22</v>
      </c>
      <c r="AB21" s="16">
        <v>73.14</v>
      </c>
      <c r="AC21" s="16">
        <v>185.33</v>
      </c>
      <c r="AD21" s="16">
        <v>112.58</v>
      </c>
      <c r="AE21" s="16">
        <v>189.29</v>
      </c>
      <c r="AF21" s="16">
        <v>98.91</v>
      </c>
      <c r="AG21" s="16">
        <v>114.96</v>
      </c>
      <c r="AH21" s="13"/>
      <c r="AI21" s="14"/>
      <c r="AJ21" s="13"/>
      <c r="AK21" s="13"/>
      <c r="AL21" s="14"/>
      <c r="AM21" s="13"/>
      <c r="AN21" s="13"/>
      <c r="AO21" s="14"/>
    </row>
    <row r="22" spans="1:41" ht="29.25" customHeight="1" x14ac:dyDescent="0.3">
      <c r="A22" s="11">
        <v>4</v>
      </c>
      <c r="B22" s="19" t="s">
        <v>31</v>
      </c>
      <c r="C22" s="16">
        <f>C23+C24+C25+C26+C27+C28+C29+C30</f>
        <v>3029.6779999999994</v>
      </c>
      <c r="D22" s="16">
        <f t="shared" ref="D22:Y22" si="8">D23+D24+D25+D26+D27+D28+D29+D30</f>
        <v>151.54999999999998</v>
      </c>
      <c r="E22" s="16">
        <f t="shared" si="8"/>
        <v>274.61</v>
      </c>
      <c r="F22" s="16">
        <f t="shared" si="8"/>
        <v>131.60999999999999</v>
      </c>
      <c r="G22" s="16">
        <f t="shared" si="8"/>
        <v>94.679999999999993</v>
      </c>
      <c r="H22" s="16">
        <f t="shared" si="8"/>
        <v>239.51999999999995</v>
      </c>
      <c r="I22" s="16">
        <f t="shared" si="8"/>
        <v>40.71</v>
      </c>
      <c r="J22" s="16">
        <f t="shared" si="8"/>
        <v>141.87</v>
      </c>
      <c r="K22" s="16">
        <f t="shared" si="8"/>
        <v>77.539999999999992</v>
      </c>
      <c r="L22" s="16">
        <f t="shared" si="8"/>
        <v>64.77</v>
      </c>
      <c r="M22" s="16">
        <f t="shared" si="8"/>
        <v>24.05</v>
      </c>
      <c r="N22" s="16">
        <f t="shared" si="8"/>
        <v>53.839999999999996</v>
      </c>
      <c r="O22" s="16">
        <f t="shared" si="8"/>
        <v>28.379999999999995</v>
      </c>
      <c r="P22" s="16">
        <f t="shared" si="8"/>
        <v>466.42</v>
      </c>
      <c r="Q22" s="16">
        <f t="shared" si="8"/>
        <v>23.190000000000005</v>
      </c>
      <c r="R22" s="16">
        <f t="shared" si="8"/>
        <v>18.850000000000001</v>
      </c>
      <c r="S22" s="16">
        <f t="shared" si="8"/>
        <v>77.239999999999995</v>
      </c>
      <c r="T22" s="16">
        <f t="shared" si="8"/>
        <v>46.03</v>
      </c>
      <c r="U22" s="16">
        <f t="shared" si="8"/>
        <v>54.03</v>
      </c>
      <c r="V22" s="16">
        <f t="shared" si="8"/>
        <v>194.17</v>
      </c>
      <c r="W22" s="16">
        <f t="shared" si="8"/>
        <v>125.53</v>
      </c>
      <c r="X22" s="16">
        <f t="shared" si="8"/>
        <v>81.889999999999986</v>
      </c>
      <c r="Y22" s="16">
        <f t="shared" si="8"/>
        <v>195.29</v>
      </c>
      <c r="Z22" s="16">
        <f t="shared" ref="Z22:AG22" si="9">Z23+Z24+Z25+Z26+Z27+Z28+Z29+Z30</f>
        <v>38.640000000000008</v>
      </c>
      <c r="AA22" s="16">
        <f t="shared" si="9"/>
        <v>33.130000000000003</v>
      </c>
      <c r="AB22" s="16">
        <f t="shared" si="9"/>
        <v>74.259999999999991</v>
      </c>
      <c r="AC22" s="16">
        <f t="shared" si="9"/>
        <v>130.22999999999999</v>
      </c>
      <c r="AD22" s="16">
        <f t="shared" si="9"/>
        <v>40.120000000000005</v>
      </c>
      <c r="AE22" s="16">
        <f t="shared" si="9"/>
        <v>50.92</v>
      </c>
      <c r="AF22" s="16">
        <f t="shared" si="9"/>
        <v>31.098000000000003</v>
      </c>
      <c r="AG22" s="16">
        <f t="shared" si="9"/>
        <v>25.509999999999998</v>
      </c>
      <c r="AI22" s="14"/>
      <c r="AL22" s="14"/>
      <c r="AO22" s="14"/>
    </row>
    <row r="23" spans="1:41" s="41" customFormat="1" ht="30" customHeight="1" x14ac:dyDescent="0.25">
      <c r="A23" s="42"/>
      <c r="B23" s="45" t="s">
        <v>32</v>
      </c>
      <c r="C23" s="67">
        <f>D23+E23+F23+G23+H23+I23+J23+K23+L23+M23+N23+O23+P23+Q23+R23+S23+T23+U23+V23+W23+X23+Y23+Z23+AA23+AB23+AC23+AD23+AE23+AF23+AG23</f>
        <v>1470.1199999999994</v>
      </c>
      <c r="D23" s="26">
        <v>99.5</v>
      </c>
      <c r="E23" s="26">
        <v>196</v>
      </c>
      <c r="F23" s="26">
        <v>88.2</v>
      </c>
      <c r="G23" s="26">
        <v>18.899999999999999</v>
      </c>
      <c r="H23" s="26">
        <v>165.23</v>
      </c>
      <c r="I23" s="26"/>
      <c r="J23" s="26">
        <v>65.599999999999994</v>
      </c>
      <c r="K23" s="26">
        <v>29.54</v>
      </c>
      <c r="L23" s="26">
        <v>29.04</v>
      </c>
      <c r="M23" s="26"/>
      <c r="N23" s="26">
        <v>15.25</v>
      </c>
      <c r="O23" s="26"/>
      <c r="P23" s="26">
        <v>95.22</v>
      </c>
      <c r="Q23" s="26"/>
      <c r="R23" s="26"/>
      <c r="S23" s="26">
        <v>25.68</v>
      </c>
      <c r="T23" s="26"/>
      <c r="U23" s="26"/>
      <c r="V23" s="26">
        <v>150.30000000000001</v>
      </c>
      <c r="W23" s="26">
        <v>98.54</v>
      </c>
      <c r="X23" s="26">
        <v>45.05</v>
      </c>
      <c r="Y23" s="26">
        <v>145.6</v>
      </c>
      <c r="Z23" s="26">
        <v>22</v>
      </c>
      <c r="AA23" s="26"/>
      <c r="AB23" s="26">
        <v>56.3</v>
      </c>
      <c r="AC23" s="26">
        <v>89.6</v>
      </c>
      <c r="AD23" s="26">
        <v>16.07</v>
      </c>
      <c r="AE23" s="26">
        <v>9</v>
      </c>
      <c r="AF23" s="26">
        <v>9.5</v>
      </c>
      <c r="AG23" s="26"/>
      <c r="AH23" s="38"/>
      <c r="AI23" s="39"/>
      <c r="AJ23" s="38"/>
      <c r="AK23" s="38"/>
      <c r="AL23" s="39"/>
      <c r="AM23" s="38"/>
      <c r="AN23" s="38"/>
      <c r="AO23" s="39"/>
    </row>
    <row r="24" spans="1:41" s="41" customFormat="1" ht="37.5" customHeight="1" x14ac:dyDescent="0.25">
      <c r="A24" s="42"/>
      <c r="B24" s="45" t="s">
        <v>33</v>
      </c>
      <c r="C24" s="67">
        <f>D24+E24+F24+G24+H24+I24+J24+K24+L24+M24+N24+O24+P24+Q24+R24+S24+T24+U24+V24+W24+X24+Y24+Z24+AA24+AB24+AC24+AD24+AE24+AF24+AG24</f>
        <v>392.798</v>
      </c>
      <c r="D24" s="26">
        <v>16.2</v>
      </c>
      <c r="E24" s="26">
        <v>25.57</v>
      </c>
      <c r="F24" s="26">
        <v>13.83</v>
      </c>
      <c r="G24" s="26">
        <v>24.62</v>
      </c>
      <c r="H24" s="26">
        <v>25.36</v>
      </c>
      <c r="I24" s="26">
        <v>13.83</v>
      </c>
      <c r="J24" s="26">
        <v>26.17</v>
      </c>
      <c r="K24" s="26">
        <v>16.420000000000002</v>
      </c>
      <c r="L24" s="26">
        <v>11.7</v>
      </c>
      <c r="M24" s="26">
        <v>7.44</v>
      </c>
      <c r="N24" s="26">
        <v>12.19</v>
      </c>
      <c r="O24" s="26">
        <v>9.14</v>
      </c>
      <c r="P24" s="26">
        <v>3.71</v>
      </c>
      <c r="Q24" s="26">
        <v>7.45</v>
      </c>
      <c r="R24" s="26">
        <v>5.86</v>
      </c>
      <c r="S24" s="26">
        <v>17.059999999999999</v>
      </c>
      <c r="T24" s="26">
        <v>15.03</v>
      </c>
      <c r="U24" s="26">
        <v>17.670000000000002</v>
      </c>
      <c r="V24" s="26">
        <v>14.79</v>
      </c>
      <c r="W24" s="26">
        <v>7.86</v>
      </c>
      <c r="X24" s="26">
        <v>12.32</v>
      </c>
      <c r="Y24" s="26">
        <v>15.9</v>
      </c>
      <c r="Z24" s="26">
        <v>5.42</v>
      </c>
      <c r="AA24" s="26">
        <v>11.12</v>
      </c>
      <c r="AB24" s="26">
        <v>5.31</v>
      </c>
      <c r="AC24" s="26">
        <v>13.45</v>
      </c>
      <c r="AD24" s="26">
        <v>8.17</v>
      </c>
      <c r="AE24" s="26">
        <v>13.74</v>
      </c>
      <c r="AF24" s="26">
        <v>7.1280000000000001</v>
      </c>
      <c r="AG24" s="26">
        <v>8.34</v>
      </c>
      <c r="AH24" s="38"/>
      <c r="AI24" s="39"/>
      <c r="AJ24" s="38"/>
      <c r="AK24" s="38"/>
      <c r="AL24" s="39"/>
      <c r="AM24" s="38"/>
      <c r="AN24" s="38"/>
      <c r="AO24" s="39"/>
    </row>
    <row r="25" spans="1:41" s="41" customFormat="1" ht="48.75" customHeight="1" x14ac:dyDescent="0.25">
      <c r="A25" s="42"/>
      <c r="B25" s="45" t="s">
        <v>34</v>
      </c>
      <c r="C25" s="16">
        <f>D25+E25+F25+G25+H25+I25+J25+K25+L25+M25+N25+O25+P25+Q25+R25+S25+T25+U25+V25+W25+X25+Y25+Z25+AA25+AB25+AC25+AD25+AE25+AF25+AG25</f>
        <v>360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v>360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38"/>
      <c r="AI25" s="39"/>
      <c r="AJ25" s="38"/>
      <c r="AK25" s="38"/>
      <c r="AL25" s="39"/>
      <c r="AM25" s="38"/>
      <c r="AN25" s="38"/>
      <c r="AO25" s="39"/>
    </row>
    <row r="26" spans="1:41" s="41" customFormat="1" ht="37.5" customHeight="1" x14ac:dyDescent="0.25">
      <c r="A26" s="42"/>
      <c r="B26" s="45" t="s">
        <v>35</v>
      </c>
      <c r="C26" s="16">
        <f>D26+E26+F26+G26+H26+I26+J26+K26+L26+M26+N26+O26+P26+Q26+R26+S26+T26+U26+V26+W26+X26+Y26+Z26+AA26+AB26+AC26+AD26+AE26+AF26+AG26</f>
        <v>596.27999999999986</v>
      </c>
      <c r="D26" s="52">
        <v>24.55</v>
      </c>
      <c r="E26" s="52">
        <v>38.81</v>
      </c>
      <c r="F26" s="52">
        <v>20.99</v>
      </c>
      <c r="G26" s="52">
        <v>37.369999999999997</v>
      </c>
      <c r="H26" s="52">
        <v>38.5</v>
      </c>
      <c r="I26" s="52">
        <v>20.99</v>
      </c>
      <c r="J26" s="52">
        <v>39.729999999999997</v>
      </c>
      <c r="K26" s="52">
        <v>24.92</v>
      </c>
      <c r="L26" s="52">
        <v>17.760000000000002</v>
      </c>
      <c r="M26" s="52">
        <v>11.29</v>
      </c>
      <c r="N26" s="52">
        <v>18.5</v>
      </c>
      <c r="O26" s="52">
        <v>13.87</v>
      </c>
      <c r="P26" s="52">
        <v>5.63</v>
      </c>
      <c r="Q26" s="52">
        <v>11.31</v>
      </c>
      <c r="R26" s="52">
        <v>8.89</v>
      </c>
      <c r="S26" s="52">
        <v>25.9</v>
      </c>
      <c r="T26" s="52">
        <v>22.82</v>
      </c>
      <c r="U26" s="52">
        <v>26.82</v>
      </c>
      <c r="V26" s="52">
        <v>22.45</v>
      </c>
      <c r="W26" s="52">
        <v>11.92</v>
      </c>
      <c r="X26" s="52">
        <v>18.7</v>
      </c>
      <c r="Y26" s="52">
        <v>24.13</v>
      </c>
      <c r="Z26" s="52">
        <v>8.23</v>
      </c>
      <c r="AA26" s="52">
        <v>16.88</v>
      </c>
      <c r="AB26" s="52">
        <v>8.06</v>
      </c>
      <c r="AC26" s="52">
        <v>20.420000000000002</v>
      </c>
      <c r="AD26" s="52">
        <v>12.41</v>
      </c>
      <c r="AE26" s="52">
        <v>20.86</v>
      </c>
      <c r="AF26" s="52">
        <v>10.9</v>
      </c>
      <c r="AG26" s="52">
        <v>12.67</v>
      </c>
      <c r="AH26" s="39"/>
      <c r="AI26" s="39"/>
      <c r="AJ26" s="39"/>
      <c r="AK26" s="39"/>
      <c r="AL26" s="39"/>
      <c r="AM26" s="39"/>
      <c r="AN26" s="39"/>
      <c r="AO26" s="39"/>
    </row>
    <row r="27" spans="1:41" s="41" customFormat="1" ht="32.25" customHeight="1" x14ac:dyDescent="0.25">
      <c r="A27" s="42"/>
      <c r="B27" s="40" t="s">
        <v>36</v>
      </c>
      <c r="C27" s="67">
        <f>D27+E27+F27+G27+H27+I27+J27+K27+L27+M27+N27+O27+P27+Q27+R27+S27+T27+U27+V27+W27+X27+Y27+Z27+AA27+AB27+AC27+AD27+AE27+AF27+AG27</f>
        <v>52.459999999999994</v>
      </c>
      <c r="D27" s="26">
        <v>2.14</v>
      </c>
      <c r="E27" s="26">
        <v>3.41</v>
      </c>
      <c r="F27" s="26">
        <v>1.85</v>
      </c>
      <c r="G27" s="26">
        <v>3.29</v>
      </c>
      <c r="H27" s="26">
        <v>3.39</v>
      </c>
      <c r="I27" s="26">
        <v>1.85</v>
      </c>
      <c r="J27" s="26">
        <v>3.5</v>
      </c>
      <c r="K27" s="26">
        <v>2.19</v>
      </c>
      <c r="L27" s="26">
        <v>1.56</v>
      </c>
      <c r="M27" s="26">
        <v>0.99</v>
      </c>
      <c r="N27" s="26">
        <v>1.63</v>
      </c>
      <c r="O27" s="26">
        <v>1.22</v>
      </c>
      <c r="P27" s="26">
        <v>0.5</v>
      </c>
      <c r="Q27" s="26">
        <v>1</v>
      </c>
      <c r="R27" s="26">
        <v>0.78</v>
      </c>
      <c r="S27" s="26">
        <v>2.2799999999999998</v>
      </c>
      <c r="T27" s="26">
        <v>2.0099999999999998</v>
      </c>
      <c r="U27" s="26">
        <v>2.36</v>
      </c>
      <c r="V27" s="26">
        <v>1.98</v>
      </c>
      <c r="W27" s="26">
        <v>1.05</v>
      </c>
      <c r="X27" s="26">
        <v>1.64</v>
      </c>
      <c r="Y27" s="26">
        <v>2.12</v>
      </c>
      <c r="Z27" s="26">
        <v>0.72</v>
      </c>
      <c r="AA27" s="26">
        <v>1.49</v>
      </c>
      <c r="AB27" s="26">
        <v>0.71</v>
      </c>
      <c r="AC27" s="26">
        <v>1.8</v>
      </c>
      <c r="AD27" s="26">
        <v>1.0900000000000001</v>
      </c>
      <c r="AE27" s="26">
        <v>1.84</v>
      </c>
      <c r="AF27" s="26">
        <v>0.96</v>
      </c>
      <c r="AG27" s="26">
        <v>1.1100000000000001</v>
      </c>
      <c r="AH27" s="38"/>
      <c r="AI27" s="39"/>
      <c r="AJ27" s="38"/>
      <c r="AK27" s="38"/>
      <c r="AL27" s="39"/>
      <c r="AM27" s="38"/>
      <c r="AN27" s="38"/>
      <c r="AO27" s="39"/>
    </row>
    <row r="28" spans="1:41" s="41" customFormat="1" ht="30" customHeight="1" x14ac:dyDescent="0.25">
      <c r="A28" s="42"/>
      <c r="B28" s="45" t="s">
        <v>37</v>
      </c>
      <c r="C28" s="67">
        <f>D28+E28+F28+G28+H28+I28+J28+K28+L28+M28+N28+O28+P28+Q28+R28+S28+T28+U28+V28+W28+X28+Y28+Z28+AA28+AB28+AC28+AD28+AE28+AF28+AG28</f>
        <v>75.350000000000009</v>
      </c>
      <c r="D28" s="26">
        <v>3</v>
      </c>
      <c r="E28" s="26">
        <v>4.5</v>
      </c>
      <c r="F28" s="26">
        <v>2.25</v>
      </c>
      <c r="G28" s="26">
        <v>4.5</v>
      </c>
      <c r="H28" s="26">
        <v>4.5</v>
      </c>
      <c r="I28" s="26">
        <v>2.5</v>
      </c>
      <c r="J28" s="26">
        <v>4.5</v>
      </c>
      <c r="K28" s="26">
        <v>3</v>
      </c>
      <c r="L28" s="26">
        <v>2.5</v>
      </c>
      <c r="M28" s="26">
        <v>1.5</v>
      </c>
      <c r="N28" s="26">
        <v>2.4</v>
      </c>
      <c r="O28" s="26">
        <v>1.2</v>
      </c>
      <c r="P28" s="26">
        <v>0.6</v>
      </c>
      <c r="Q28" s="26">
        <v>0.6</v>
      </c>
      <c r="R28" s="26">
        <v>0.6</v>
      </c>
      <c r="S28" s="26">
        <v>4.2</v>
      </c>
      <c r="T28" s="26">
        <v>3.6</v>
      </c>
      <c r="U28" s="26">
        <v>4.2</v>
      </c>
      <c r="V28" s="26">
        <v>3.6</v>
      </c>
      <c r="W28" s="26"/>
      <c r="X28" s="26">
        <v>3</v>
      </c>
      <c r="Y28" s="26">
        <v>3.6</v>
      </c>
      <c r="Z28" s="26">
        <v>1.2</v>
      </c>
      <c r="AA28" s="26">
        <v>2.4</v>
      </c>
      <c r="AB28" s="26">
        <v>1.2</v>
      </c>
      <c r="AC28" s="26">
        <v>3</v>
      </c>
      <c r="AD28" s="26">
        <v>1.8</v>
      </c>
      <c r="AE28" s="26">
        <v>3</v>
      </c>
      <c r="AF28" s="26">
        <v>0.6</v>
      </c>
      <c r="AG28" s="26">
        <v>1.8</v>
      </c>
      <c r="AH28" s="39"/>
      <c r="AI28" s="39"/>
      <c r="AJ28" s="39"/>
      <c r="AK28" s="39"/>
      <c r="AL28" s="39"/>
      <c r="AM28" s="39"/>
      <c r="AN28" s="39"/>
      <c r="AO28" s="39"/>
    </row>
    <row r="29" spans="1:41" s="41" customFormat="1" ht="30" customHeight="1" x14ac:dyDescent="0.25">
      <c r="A29" s="70"/>
      <c r="B29" s="45" t="s">
        <v>85</v>
      </c>
      <c r="C29" s="67">
        <f>D29+E29+F29+G29+H29+I29+J29+K29+L29+M29+N29+O29+P29+Q29+R29+S29+T29+U29+V29+W29+X29+Y29+Z29+AA29+AB29+AC29+AD29+AE29+AF29+AG29</f>
        <v>27.999999999999996</v>
      </c>
      <c r="D29" s="26">
        <v>1.1599999999999999</v>
      </c>
      <c r="E29" s="26">
        <v>1.82</v>
      </c>
      <c r="F29" s="26">
        <v>0.99</v>
      </c>
      <c r="G29" s="26">
        <v>1.75</v>
      </c>
      <c r="H29" s="26">
        <v>1.81</v>
      </c>
      <c r="I29" s="26">
        <v>0.99</v>
      </c>
      <c r="J29" s="26">
        <v>1.87</v>
      </c>
      <c r="K29" s="26">
        <v>1.17</v>
      </c>
      <c r="L29" s="26">
        <v>0.83</v>
      </c>
      <c r="M29" s="26">
        <v>0.53</v>
      </c>
      <c r="N29" s="26">
        <v>0.87</v>
      </c>
      <c r="O29" s="26">
        <v>0.65</v>
      </c>
      <c r="P29" s="26">
        <v>0.26</v>
      </c>
      <c r="Q29" s="26">
        <v>0.53</v>
      </c>
      <c r="R29" s="26">
        <v>0.42</v>
      </c>
      <c r="S29" s="26">
        <v>1.22</v>
      </c>
      <c r="T29" s="26">
        <v>1.07</v>
      </c>
      <c r="U29" s="26">
        <v>1.26</v>
      </c>
      <c r="V29" s="26">
        <v>1.05</v>
      </c>
      <c r="W29" s="26">
        <v>0.56000000000000005</v>
      </c>
      <c r="X29" s="26">
        <v>0.88</v>
      </c>
      <c r="Y29" s="26">
        <v>1.1299999999999999</v>
      </c>
      <c r="Z29" s="26">
        <v>0.39</v>
      </c>
      <c r="AA29" s="26">
        <v>0.79</v>
      </c>
      <c r="AB29" s="26">
        <v>0.38</v>
      </c>
      <c r="AC29" s="26">
        <v>0.96</v>
      </c>
      <c r="AD29" s="26">
        <v>0.57999999999999996</v>
      </c>
      <c r="AE29" s="26">
        <v>0.98</v>
      </c>
      <c r="AF29" s="26">
        <v>0.51</v>
      </c>
      <c r="AG29" s="26">
        <v>0.59</v>
      </c>
      <c r="AH29" s="39"/>
      <c r="AI29" s="39"/>
      <c r="AJ29" s="39"/>
      <c r="AK29" s="39"/>
      <c r="AL29" s="39"/>
      <c r="AM29" s="39"/>
      <c r="AN29" s="39"/>
      <c r="AO29" s="39"/>
    </row>
    <row r="30" spans="1:41" s="41" customFormat="1" ht="32.25" customHeight="1" x14ac:dyDescent="0.25">
      <c r="A30" s="68"/>
      <c r="B30" s="40" t="s">
        <v>38</v>
      </c>
      <c r="C30" s="67">
        <f>D30+E30+F30+G30+H30+I30+J30+K30+L30+M30+N30+O30+P30+Q30+R30+S30+T30+U30+V30+W30+X30+Y30+Z30+AA30+AB30+AC30+AD30+AE30+AF30+AG30</f>
        <v>54.67</v>
      </c>
      <c r="D30" s="26">
        <v>5</v>
      </c>
      <c r="E30" s="26">
        <v>4.5</v>
      </c>
      <c r="F30" s="26">
        <v>3.5</v>
      </c>
      <c r="G30" s="26">
        <v>4.25</v>
      </c>
      <c r="H30" s="26">
        <v>0.73</v>
      </c>
      <c r="I30" s="26">
        <v>0.55000000000000004</v>
      </c>
      <c r="J30" s="26">
        <v>0.5</v>
      </c>
      <c r="K30" s="26">
        <v>0.3</v>
      </c>
      <c r="L30" s="26">
        <v>1.38</v>
      </c>
      <c r="M30" s="26">
        <v>2.2999999999999998</v>
      </c>
      <c r="N30" s="26">
        <v>3</v>
      </c>
      <c r="O30" s="26">
        <v>2.2999999999999998</v>
      </c>
      <c r="P30" s="26">
        <v>0.5</v>
      </c>
      <c r="Q30" s="26">
        <v>2.2999999999999998</v>
      </c>
      <c r="R30" s="26">
        <v>2.2999999999999998</v>
      </c>
      <c r="S30" s="26">
        <v>0.9</v>
      </c>
      <c r="T30" s="26">
        <v>1.5</v>
      </c>
      <c r="U30" s="26">
        <v>1.72</v>
      </c>
      <c r="V30" s="26"/>
      <c r="W30" s="26">
        <v>5.6</v>
      </c>
      <c r="X30" s="26">
        <v>0.3</v>
      </c>
      <c r="Y30" s="26">
        <v>2.81</v>
      </c>
      <c r="Z30" s="26">
        <v>0.68</v>
      </c>
      <c r="AA30" s="26">
        <v>0.45</v>
      </c>
      <c r="AB30" s="26">
        <v>2.2999999999999998</v>
      </c>
      <c r="AC30" s="26">
        <v>1</v>
      </c>
      <c r="AD30" s="26"/>
      <c r="AE30" s="26">
        <v>1.5</v>
      </c>
      <c r="AF30" s="26">
        <v>1.5</v>
      </c>
      <c r="AG30" s="26">
        <v>1</v>
      </c>
      <c r="AH30" s="69"/>
      <c r="AI30" s="69"/>
      <c r="AJ30" s="69"/>
      <c r="AK30" s="69"/>
      <c r="AL30" s="69"/>
      <c r="AM30" s="69"/>
      <c r="AN30" s="69"/>
      <c r="AO30" s="69"/>
    </row>
    <row r="31" spans="1:41" ht="39.75" customHeight="1" x14ac:dyDescent="0.25">
      <c r="A31" s="27"/>
      <c r="B31" s="28" t="s">
        <v>41</v>
      </c>
      <c r="C31" s="16">
        <f>C32+C54+C72+C74+C75</f>
        <v>75598.73</v>
      </c>
      <c r="D31" s="16">
        <f>D32+D54+D72+D74+D75</f>
        <v>3045.2599999999993</v>
      </c>
      <c r="E31" s="16">
        <f>E32+E54+E72+E74+E75</f>
        <v>4167.8900000000003</v>
      </c>
      <c r="F31" s="16">
        <f>F32+F54+F72+F74+F75</f>
        <v>2298.8700000000003</v>
      </c>
      <c r="G31" s="16">
        <f>G32+G54+G72+G74+G75</f>
        <v>4057.5799999999995</v>
      </c>
      <c r="H31" s="16">
        <f>H32+H54+H72+H74+H75</f>
        <v>4425.2099999999991</v>
      </c>
      <c r="I31" s="16">
        <f>I32+I54+I72+I74+I75</f>
        <v>2429.38</v>
      </c>
      <c r="J31" s="16">
        <f>J32+J54+J72+J74+J75</f>
        <v>4288.3099999999995</v>
      </c>
      <c r="K31" s="16">
        <f>K32+K54+K72+K74+K75</f>
        <v>2699.4200000000005</v>
      </c>
      <c r="L31" s="16">
        <f>L32+L54+L72+L74+L75</f>
        <v>2536.2900000000004</v>
      </c>
      <c r="M31" s="16">
        <f>M32+M54+M72+M74+M75</f>
        <v>1780.03</v>
      </c>
      <c r="N31" s="16">
        <f>N32+N54+N72+N74+N75</f>
        <v>2330.36</v>
      </c>
      <c r="O31" s="16">
        <f>O32+O54+O72+O74+O75</f>
        <v>1523.9900000000002</v>
      </c>
      <c r="P31" s="16">
        <f>P32+P54+P72+P74+P75</f>
        <v>596.31999999999994</v>
      </c>
      <c r="Q31" s="16">
        <f>Q32+Q54+Q72+Q74+Q75</f>
        <v>1377.5</v>
      </c>
      <c r="R31" s="16">
        <f>R32+R54+R72+R74+R75</f>
        <v>1576.45</v>
      </c>
      <c r="S31" s="16">
        <f>S32+S54+S72+S74+S75</f>
        <v>2969.6599999999994</v>
      </c>
      <c r="T31" s="16">
        <f>T32+T54+T72+T74+T75</f>
        <v>3226.2999999999997</v>
      </c>
      <c r="U31" s="16">
        <f>U32+U54+U72+U74+U75</f>
        <v>4063.25</v>
      </c>
      <c r="V31" s="16">
        <f>V32+V54+V72+V74+V75</f>
        <v>3209.2699999999995</v>
      </c>
      <c r="W31" s="16">
        <f>W32+W54+W72+W74+W75</f>
        <v>1283.28</v>
      </c>
      <c r="X31" s="16">
        <f>X32+X54+X72+X74+X75</f>
        <v>2516.8400000000006</v>
      </c>
      <c r="Y31" s="16">
        <f>Y32+Y54+Y72+Y74+Y75</f>
        <v>4277.42</v>
      </c>
      <c r="Z31" s="16">
        <f>Z32+Z54+Z72+Z74+Z75</f>
        <v>908.54</v>
      </c>
      <c r="AA31" s="16">
        <f>AA32+AA54+AA72+AA74+AA75</f>
        <v>1787</v>
      </c>
      <c r="AB31" s="16">
        <f>AB32+AB54+AB72+AB74+AB75</f>
        <v>1159.1399999999999</v>
      </c>
      <c r="AC31" s="16">
        <f>AC32+AC54+AC72+AC74+AC75</f>
        <v>2526.0800000000004</v>
      </c>
      <c r="AD31" s="16">
        <f>AD32+AD54+AD72+AD74+AD75</f>
        <v>2688.0199999999995</v>
      </c>
      <c r="AE31" s="16">
        <f>AE32+AE54+AE72+AE74+AE75</f>
        <v>2765.0800000000004</v>
      </c>
      <c r="AF31" s="16">
        <f>AF32+AF54+AF72+AF74+AF75</f>
        <v>1153.96</v>
      </c>
      <c r="AG31" s="16">
        <f>AG32+AG54+AG72+AG74+AG75</f>
        <v>1932.0399999999997</v>
      </c>
      <c r="AI31" s="14"/>
      <c r="AL31" s="14"/>
      <c r="AO31" s="14"/>
    </row>
    <row r="32" spans="1:41" ht="27.75" customHeight="1" x14ac:dyDescent="0.25">
      <c r="A32" s="30">
        <v>1</v>
      </c>
      <c r="B32" s="31" t="s">
        <v>42</v>
      </c>
      <c r="C32" s="16">
        <f>C33+C35+C36+C37+C38+C45+C51</f>
        <v>56152.92</v>
      </c>
      <c r="D32" s="16">
        <f>D33+D35+D36+D37+D38+D45+D51</f>
        <v>2244.6899999999996</v>
      </c>
      <c r="E32" s="16">
        <f>E33+E35+E36+E37+E38+E45+E51</f>
        <v>2902.26</v>
      </c>
      <c r="F32" s="16">
        <f>F33+F35+F36+F37+F38+F45+F51</f>
        <v>1614.3799999999999</v>
      </c>
      <c r="G32" s="16">
        <f>G33+G35+G36+G37+G38+G45+G51</f>
        <v>2838.9299999999994</v>
      </c>
      <c r="H32" s="16">
        <f>H33+H35+H36+H37+H38+H45+H51</f>
        <v>3169.72</v>
      </c>
      <c r="I32" s="16">
        <f>I33+I35+I36+I37+I38+I45+I51</f>
        <v>1744.9199999999998</v>
      </c>
      <c r="J32" s="16">
        <f>J33+J35+J36+J37+J38+J45+J51</f>
        <v>2992.7099999999996</v>
      </c>
      <c r="K32" s="16">
        <f>K33+K35+K36+K37+K38+K45+K51</f>
        <v>1886.7100000000005</v>
      </c>
      <c r="L32" s="16">
        <f>L33+L35+L36+L37+L38+L45+L51</f>
        <v>1957.22</v>
      </c>
      <c r="M32" s="16">
        <f>M33+M35+M36+M37+M38+M45+M51</f>
        <v>1411.74</v>
      </c>
      <c r="N32" s="16">
        <f>N33+N35+N36+N37+N38+N45+N51</f>
        <v>1727.0500000000002</v>
      </c>
      <c r="O32" s="16">
        <f>O33+O35+O36+O37+O38+O45+O51</f>
        <v>1071.75</v>
      </c>
      <c r="P32" s="16">
        <f>P33+P35+P36+P37+P38+P45+P51</f>
        <v>412.54999999999995</v>
      </c>
      <c r="Q32" s="16">
        <f>Q33+Q35+Q36+Q37+Q38+Q45+Q51</f>
        <v>1008.5699999999999</v>
      </c>
      <c r="R32" s="16">
        <f>R33+R35+R36+R37+R38+R45+R51</f>
        <v>1286.5800000000002</v>
      </c>
      <c r="S32" s="16">
        <f>S33+S35+S36+S37+S38+S45+S51</f>
        <v>2124.9399999999991</v>
      </c>
      <c r="T32" s="16">
        <f>T33+T35+T36+T37+T38+T45+T51</f>
        <v>2481.94</v>
      </c>
      <c r="U32" s="16">
        <f>U33+U35+U36+U37+U38+U45+U51</f>
        <v>3188.6000000000004</v>
      </c>
      <c r="V32" s="16">
        <f>V33+V35+V36+V37+V38+V45+V51</f>
        <v>2477.1499999999996</v>
      </c>
      <c r="W32" s="16">
        <f>W33+W35+W36+W37+W38+W45+W51</f>
        <v>894.41000000000008</v>
      </c>
      <c r="X32" s="16">
        <f>X33+X35+X36+X37+X38+X45+X51</f>
        <v>1907.1800000000003</v>
      </c>
      <c r="Y32" s="16">
        <f>Y33+Y35+Y36+Y37+Y38+Y45+Y51</f>
        <v>3490.3900000000003</v>
      </c>
      <c r="Z32" s="16">
        <f>Z33+Z35+Z36+Z37+Z38+Z45+Z51</f>
        <v>640.03</v>
      </c>
      <c r="AA32" s="16">
        <f>AA33+AA35+AA36+AA37+AA38+AA45+AA51</f>
        <v>1236.47</v>
      </c>
      <c r="AB32" s="16">
        <f>AB33+AB35+AB36+AB37+AB38+AB45+AB51</f>
        <v>896.13</v>
      </c>
      <c r="AC32" s="16">
        <f>AC33+AC35+AC36+AC37+AC38+AC45+AC51</f>
        <v>1860.2200000000003</v>
      </c>
      <c r="AD32" s="16">
        <f>AD33+AD35+AD36+AD37+AD38+AD45+AD51</f>
        <v>2283.36</v>
      </c>
      <c r="AE32" s="16">
        <f>AE33+AE35+AE36+AE37+AE38+AE45+AE51</f>
        <v>2085.0200000000004</v>
      </c>
      <c r="AF32" s="16">
        <f>AF33+AF35+AF36+AF37+AF38+AF45+AF51</f>
        <v>798.54000000000019</v>
      </c>
      <c r="AG32" s="16">
        <f>AG33+AG35+AG36+AG37+AG38+AG45+AG51</f>
        <v>1518.7599999999998</v>
      </c>
      <c r="AH32" s="14"/>
      <c r="AI32" s="14"/>
      <c r="AJ32" s="14"/>
      <c r="AK32" s="14"/>
      <c r="AL32" s="14"/>
      <c r="AM32" s="14"/>
      <c r="AN32" s="14"/>
      <c r="AO32" s="14"/>
    </row>
    <row r="33" spans="1:41" ht="24.75" customHeight="1" x14ac:dyDescent="0.25">
      <c r="A33" s="30">
        <v>2</v>
      </c>
      <c r="B33" s="15" t="s">
        <v>43</v>
      </c>
      <c r="C33" s="16">
        <f>D33+E33+F33+G33+H33+I33+J33+K33+L33+M33+N33+O33+P33+Q33+R33+S33+T33+U33+V33+W33+X33+Y33+Z33+AA33+AB33+AC33+AD33+AE33+AF33+AG33</f>
        <v>14909.130000000001</v>
      </c>
      <c r="D33" s="33">
        <v>613.79999999999995</v>
      </c>
      <c r="E33" s="33">
        <v>970.42</v>
      </c>
      <c r="F33" s="33">
        <v>524.79</v>
      </c>
      <c r="G33" s="33">
        <v>934.37</v>
      </c>
      <c r="H33" s="33">
        <v>962.74</v>
      </c>
      <c r="I33" s="33">
        <v>524.78</v>
      </c>
      <c r="J33" s="33">
        <v>993.32</v>
      </c>
      <c r="K33" s="33">
        <v>623.08000000000004</v>
      </c>
      <c r="L33" s="33">
        <v>443.96</v>
      </c>
      <c r="M33" s="33">
        <v>282.32</v>
      </c>
      <c r="N33" s="33">
        <v>462.53</v>
      </c>
      <c r="O33" s="33">
        <v>346.76</v>
      </c>
      <c r="P33" s="33">
        <v>140.88999999999999</v>
      </c>
      <c r="Q33" s="33">
        <v>282.87</v>
      </c>
      <c r="R33" s="33">
        <v>222.25</v>
      </c>
      <c r="S33" s="33">
        <v>647.65</v>
      </c>
      <c r="T33" s="33">
        <v>570.65</v>
      </c>
      <c r="U33" s="33">
        <v>670.59</v>
      </c>
      <c r="V33" s="33">
        <v>561.37</v>
      </c>
      <c r="W33" s="33">
        <v>298.16000000000003</v>
      </c>
      <c r="X33" s="33">
        <v>467.44</v>
      </c>
      <c r="Y33" s="33">
        <v>603.41999999999996</v>
      </c>
      <c r="Z33" s="33">
        <v>205.87</v>
      </c>
      <c r="AA33" s="33">
        <v>422.12</v>
      </c>
      <c r="AB33" s="33">
        <v>201.5</v>
      </c>
      <c r="AC33" s="33">
        <v>510.58</v>
      </c>
      <c r="AD33" s="33">
        <v>310.17</v>
      </c>
      <c r="AE33" s="33">
        <v>521.51</v>
      </c>
      <c r="AF33" s="33">
        <v>272.49</v>
      </c>
      <c r="AG33" s="33">
        <v>316.73</v>
      </c>
      <c r="AI33" s="14"/>
      <c r="AL33" s="14"/>
      <c r="AO33" s="14"/>
    </row>
    <row r="34" spans="1:41" hidden="1" x14ac:dyDescent="0.25">
      <c r="A34" s="30">
        <v>3</v>
      </c>
      <c r="B34" s="19" t="s">
        <v>44</v>
      </c>
      <c r="C34" s="17">
        <f>D34+E34+F34+G34+H34+I34+J34+K34+L34+M34+N34+O34+P34+Q34+R34+S34+T34+U34+V34+W34+X34+Y34+Z34+AA34+AB34+AC34+AD34+AE34+AF34+AG34</f>
        <v>0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I34" s="14"/>
      <c r="AL34" s="14"/>
      <c r="AO34" s="14"/>
    </row>
    <row r="35" spans="1:41" ht="25.5" customHeight="1" x14ac:dyDescent="0.25">
      <c r="A35" s="30">
        <v>4</v>
      </c>
      <c r="B35" s="36" t="s">
        <v>45</v>
      </c>
      <c r="C35" s="16">
        <f>D35+E35+F35+G35+H35+I35+J35+K35+L35+M35+N35+O35+P35+Q35+R35+S35+T35+U35+V35+W35+X35+Y35+Z35+AA35+AB35+AC35+AD35+AE35+AF35+AG35</f>
        <v>20787.899999999994</v>
      </c>
      <c r="D35" s="33">
        <v>855.81</v>
      </c>
      <c r="E35" s="33">
        <v>1353.02</v>
      </c>
      <c r="F35" s="33">
        <v>731.71</v>
      </c>
      <c r="G35" s="33">
        <v>1302.77</v>
      </c>
      <c r="H35" s="33">
        <v>1342.36</v>
      </c>
      <c r="I35" s="33">
        <v>731.71</v>
      </c>
      <c r="J35" s="33">
        <v>1385</v>
      </c>
      <c r="K35" s="33">
        <v>868.76</v>
      </c>
      <c r="L35" s="33">
        <v>619.02</v>
      </c>
      <c r="M35" s="33">
        <v>393.65</v>
      </c>
      <c r="N35" s="33">
        <v>644.91</v>
      </c>
      <c r="O35" s="33">
        <v>483.49</v>
      </c>
      <c r="P35" s="33">
        <v>196.44</v>
      </c>
      <c r="Q35" s="33">
        <v>394.41</v>
      </c>
      <c r="R35" s="33">
        <v>309.89</v>
      </c>
      <c r="S35" s="33">
        <v>903.03</v>
      </c>
      <c r="T35" s="33">
        <v>795.67</v>
      </c>
      <c r="U35" s="33">
        <v>935.01</v>
      </c>
      <c r="V35" s="33">
        <v>782.73</v>
      </c>
      <c r="W35" s="33">
        <v>415.73</v>
      </c>
      <c r="X35" s="33">
        <v>651.76</v>
      </c>
      <c r="Y35" s="33">
        <v>841.35</v>
      </c>
      <c r="Z35" s="33">
        <v>287.05</v>
      </c>
      <c r="AA35" s="33">
        <v>588.57000000000005</v>
      </c>
      <c r="AB35" s="33">
        <v>280.95999999999998</v>
      </c>
      <c r="AC35" s="33">
        <v>711.91</v>
      </c>
      <c r="AD35" s="33">
        <v>432.48</v>
      </c>
      <c r="AE35" s="33">
        <v>727.14</v>
      </c>
      <c r="AF35" s="33">
        <v>379.94</v>
      </c>
      <c r="AG35" s="33">
        <v>441.62</v>
      </c>
      <c r="AI35" s="14"/>
      <c r="AL35" s="14"/>
      <c r="AO35" s="14"/>
    </row>
    <row r="36" spans="1:41" ht="21.75" customHeight="1" x14ac:dyDescent="0.25">
      <c r="A36" s="30">
        <v>5</v>
      </c>
      <c r="B36" s="36" t="s">
        <v>46</v>
      </c>
      <c r="C36" s="16">
        <f>D36+E36+F36+G36+H36+I36+J36+K36+L36+M36+N36+O36+P36+Q36+R36+S36+T36+U36+V36+W36+X36+Y36+Z36+AA36+AB36+AC36+AD36+AE36+AF36+AG36</f>
        <v>3582.4199999999996</v>
      </c>
      <c r="D36" s="33">
        <v>147.47</v>
      </c>
      <c r="E36" s="33">
        <v>233.17</v>
      </c>
      <c r="F36" s="33">
        <v>126.1</v>
      </c>
      <c r="G36" s="33">
        <v>224.51</v>
      </c>
      <c r="H36" s="33">
        <v>231.33</v>
      </c>
      <c r="I36" s="33">
        <v>126.1</v>
      </c>
      <c r="J36" s="33">
        <v>238.68</v>
      </c>
      <c r="K36" s="33">
        <v>149.72</v>
      </c>
      <c r="L36" s="33">
        <v>106.68</v>
      </c>
      <c r="M36" s="33">
        <v>67.84</v>
      </c>
      <c r="N36" s="33">
        <v>111.14</v>
      </c>
      <c r="O36" s="33">
        <v>83.32</v>
      </c>
      <c r="P36" s="33">
        <v>33.85</v>
      </c>
      <c r="Q36" s="33">
        <v>67.97</v>
      </c>
      <c r="R36" s="33">
        <v>53.4</v>
      </c>
      <c r="S36" s="33">
        <v>155.62</v>
      </c>
      <c r="T36" s="33">
        <v>137.12</v>
      </c>
      <c r="U36" s="33">
        <v>161.13</v>
      </c>
      <c r="V36" s="33">
        <v>134.88999999999999</v>
      </c>
      <c r="W36" s="33">
        <v>71.64</v>
      </c>
      <c r="X36" s="33">
        <v>112.32</v>
      </c>
      <c r="Y36" s="33">
        <v>144.99</v>
      </c>
      <c r="Z36" s="33">
        <v>49.47</v>
      </c>
      <c r="AA36" s="33">
        <v>101.43</v>
      </c>
      <c r="AB36" s="33">
        <v>48.42</v>
      </c>
      <c r="AC36" s="33">
        <v>122.69</v>
      </c>
      <c r="AD36" s="33">
        <v>74.53</v>
      </c>
      <c r="AE36" s="33">
        <v>125.31</v>
      </c>
      <c r="AF36" s="33">
        <v>65.48</v>
      </c>
      <c r="AG36" s="33">
        <v>76.099999999999994</v>
      </c>
      <c r="AI36" s="14"/>
      <c r="AL36" s="14"/>
      <c r="AO36" s="14"/>
    </row>
    <row r="37" spans="1:41" ht="30" customHeight="1" x14ac:dyDescent="0.25">
      <c r="A37" s="30">
        <v>6</v>
      </c>
      <c r="B37" s="36" t="s">
        <v>47</v>
      </c>
      <c r="C37" s="16">
        <f>D37+E37+F37+G37+H37+I37+J37+K37+L37+M37+N37+O37+P37+Q37+R37+S37+T37+U37+V37+W37+X37+Y37+Z37+AA37+AB37+AC37+AD37+AE37+AF37+AG37</f>
        <v>595.63000000000011</v>
      </c>
      <c r="D37" s="33">
        <v>24.52</v>
      </c>
      <c r="E37" s="33">
        <v>38.770000000000003</v>
      </c>
      <c r="F37" s="33">
        <v>20.97</v>
      </c>
      <c r="G37" s="33">
        <v>37.33</v>
      </c>
      <c r="H37" s="33">
        <v>38.46</v>
      </c>
      <c r="I37" s="33">
        <v>20.97</v>
      </c>
      <c r="J37" s="33">
        <v>39.68</v>
      </c>
      <c r="K37" s="33">
        <v>24.89</v>
      </c>
      <c r="L37" s="33">
        <v>17.739999999999998</v>
      </c>
      <c r="M37" s="33">
        <v>11.28</v>
      </c>
      <c r="N37" s="33">
        <v>18.48</v>
      </c>
      <c r="O37" s="33">
        <v>13.85</v>
      </c>
      <c r="P37" s="33">
        <v>5.63</v>
      </c>
      <c r="Q37" s="33">
        <v>11.3</v>
      </c>
      <c r="R37" s="33">
        <v>8.8800000000000008</v>
      </c>
      <c r="S37" s="33">
        <v>25.87</v>
      </c>
      <c r="T37" s="33">
        <v>22.8</v>
      </c>
      <c r="U37" s="33">
        <v>26.79</v>
      </c>
      <c r="V37" s="33">
        <v>22.43</v>
      </c>
      <c r="W37" s="33">
        <v>11.91</v>
      </c>
      <c r="X37" s="33">
        <v>18.670000000000002</v>
      </c>
      <c r="Y37" s="33">
        <v>24.11</v>
      </c>
      <c r="Z37" s="33">
        <v>8.2200000000000006</v>
      </c>
      <c r="AA37" s="33">
        <v>16.86</v>
      </c>
      <c r="AB37" s="33">
        <v>8.06</v>
      </c>
      <c r="AC37" s="33">
        <v>20.399999999999999</v>
      </c>
      <c r="AD37" s="33">
        <v>12.39</v>
      </c>
      <c r="AE37" s="33">
        <v>20.83</v>
      </c>
      <c r="AF37" s="33">
        <v>10.89</v>
      </c>
      <c r="AG37" s="33">
        <v>12.65</v>
      </c>
      <c r="AI37" s="14"/>
      <c r="AL37" s="14"/>
      <c r="AO37" s="14"/>
    </row>
    <row r="38" spans="1:41" ht="28.5" customHeight="1" x14ac:dyDescent="0.25">
      <c r="A38" s="30">
        <v>7</v>
      </c>
      <c r="B38" s="37" t="s">
        <v>48</v>
      </c>
      <c r="C38" s="16">
        <f>C39+C40+C41+C42+C43+C44</f>
        <v>13837.97</v>
      </c>
      <c r="D38" s="33">
        <f t="shared" ref="D38:Y38" si="10">D39+D40+D41+D42+D43+D44</f>
        <v>502.63</v>
      </c>
      <c r="E38" s="33">
        <f t="shared" si="10"/>
        <v>149.26</v>
      </c>
      <c r="F38" s="33">
        <f t="shared" si="10"/>
        <v>124.52</v>
      </c>
      <c r="G38" s="33">
        <f t="shared" si="10"/>
        <v>187.26</v>
      </c>
      <c r="H38" s="33">
        <f t="shared" si="10"/>
        <v>437.71999999999997</v>
      </c>
      <c r="I38" s="33">
        <f t="shared" si="10"/>
        <v>255.67000000000002</v>
      </c>
      <c r="J38" s="33">
        <f t="shared" si="10"/>
        <v>174.16</v>
      </c>
      <c r="K38" s="33">
        <f t="shared" si="10"/>
        <v>118.47999999999999</v>
      </c>
      <c r="L38" s="33">
        <f t="shared" si="10"/>
        <v>696.86</v>
      </c>
      <c r="M38" s="33">
        <f t="shared" si="10"/>
        <v>610.38</v>
      </c>
      <c r="N38" s="33">
        <f t="shared" si="10"/>
        <v>414.70000000000005</v>
      </c>
      <c r="O38" s="33">
        <f t="shared" si="10"/>
        <v>87.43</v>
      </c>
      <c r="P38" s="33">
        <f t="shared" si="10"/>
        <v>12.64</v>
      </c>
      <c r="Q38" s="33">
        <f t="shared" si="10"/>
        <v>205.56</v>
      </c>
      <c r="R38" s="33">
        <f t="shared" si="10"/>
        <v>655.94</v>
      </c>
      <c r="S38" s="33">
        <f t="shared" si="10"/>
        <v>286.64</v>
      </c>
      <c r="T38" s="33">
        <f t="shared" si="10"/>
        <v>862.22</v>
      </c>
      <c r="U38" s="33">
        <f t="shared" si="10"/>
        <v>1284.95</v>
      </c>
      <c r="V38" s="33">
        <f t="shared" si="10"/>
        <v>883.65000000000009</v>
      </c>
      <c r="W38" s="33">
        <f t="shared" si="10"/>
        <v>48.17</v>
      </c>
      <c r="X38" s="33">
        <f t="shared" si="10"/>
        <v>580.36</v>
      </c>
      <c r="Y38" s="33">
        <f t="shared" si="10"/>
        <v>1777.8500000000001</v>
      </c>
      <c r="Z38" s="33">
        <f t="shared" ref="Z38:AG38" si="11">Z39+Z40+Z41+Z42+Z43+Z44</f>
        <v>55.5</v>
      </c>
      <c r="AA38" s="33">
        <f t="shared" si="11"/>
        <v>37.869999999999997</v>
      </c>
      <c r="AB38" s="33">
        <f t="shared" si="11"/>
        <v>324.24</v>
      </c>
      <c r="AC38" s="33">
        <f t="shared" si="11"/>
        <v>411.02</v>
      </c>
      <c r="AD38" s="33">
        <f t="shared" si="11"/>
        <v>1403.06</v>
      </c>
      <c r="AE38" s="33">
        <f t="shared" si="11"/>
        <v>604.95000000000005</v>
      </c>
      <c r="AF38" s="33">
        <f t="shared" si="11"/>
        <v>24.45</v>
      </c>
      <c r="AG38" s="33">
        <f t="shared" si="11"/>
        <v>619.82999999999993</v>
      </c>
      <c r="AH38" s="38"/>
      <c r="AI38" s="39"/>
      <c r="AJ38" s="38"/>
      <c r="AK38" s="38"/>
      <c r="AL38" s="39"/>
      <c r="AM38" s="38"/>
      <c r="AN38" s="38"/>
      <c r="AO38" s="39"/>
    </row>
    <row r="39" spans="1:41" s="41" customFormat="1" ht="22.5" customHeight="1" x14ac:dyDescent="0.25">
      <c r="A39" s="30"/>
      <c r="B39" s="40" t="s">
        <v>49</v>
      </c>
      <c r="C39" s="16">
        <f>D39+E39+F39+G39+H39+I39+J39+K39+L39+M39+N39+O39+P39+Q39+R39+S39+T39+U39+V39+W39+X39+Y39+Z39+AA39+AB39+AC39+AD39+AE39+AF39+AG39</f>
        <v>922.12999999999977</v>
      </c>
      <c r="D39" s="34"/>
      <c r="E39" s="34">
        <v>29.52</v>
      </c>
      <c r="F39" s="34">
        <v>14.76</v>
      </c>
      <c r="G39" s="34">
        <v>44.28</v>
      </c>
      <c r="H39" s="34">
        <v>47.76</v>
      </c>
      <c r="I39" s="34"/>
      <c r="J39" s="34">
        <v>29.52</v>
      </c>
      <c r="K39" s="34">
        <v>33</v>
      </c>
      <c r="L39" s="34">
        <v>55</v>
      </c>
      <c r="M39" s="34">
        <v>20.45</v>
      </c>
      <c r="N39" s="33">
        <v>88.35</v>
      </c>
      <c r="O39" s="33">
        <v>56.32</v>
      </c>
      <c r="P39" s="33"/>
      <c r="Q39" s="33">
        <v>65.12</v>
      </c>
      <c r="R39" s="33"/>
      <c r="S39" s="33">
        <v>103.94</v>
      </c>
      <c r="T39" s="33">
        <v>47.02</v>
      </c>
      <c r="U39" s="33">
        <v>21.42</v>
      </c>
      <c r="V39" s="33"/>
      <c r="W39" s="33">
        <v>21.42</v>
      </c>
      <c r="X39" s="33">
        <v>21.42</v>
      </c>
      <c r="Y39" s="33">
        <v>37.65</v>
      </c>
      <c r="Z39" s="33"/>
      <c r="AA39" s="33"/>
      <c r="AB39" s="33"/>
      <c r="AC39" s="33">
        <v>147.53</v>
      </c>
      <c r="AD39" s="33"/>
      <c r="AE39" s="33"/>
      <c r="AF39" s="33"/>
      <c r="AG39" s="33">
        <v>37.65</v>
      </c>
      <c r="AH39" s="39"/>
      <c r="AI39" s="39"/>
      <c r="AJ39" s="39"/>
      <c r="AK39" s="39"/>
      <c r="AL39" s="39"/>
      <c r="AM39" s="39"/>
      <c r="AN39" s="39"/>
      <c r="AO39" s="39"/>
    </row>
    <row r="40" spans="1:41" ht="21" customHeight="1" x14ac:dyDescent="0.25">
      <c r="A40" s="30"/>
      <c r="B40" s="40" t="s">
        <v>50</v>
      </c>
      <c r="C40" s="16">
        <f>D40+E40+F40+G40+H40+I40+J40+K40+L40+M40+N40+O40+P40+Q40+R40+S40+T40+U40+V40+W40+X40+Y40+Z40+AA40+AB40+AC40+AD40+AE40+AF40+AG40</f>
        <v>3889.3899999999994</v>
      </c>
      <c r="D40" s="33">
        <v>447.58</v>
      </c>
      <c r="E40" s="33">
        <v>32.68</v>
      </c>
      <c r="F40" s="33">
        <v>62.68</v>
      </c>
      <c r="G40" s="33">
        <v>59.16</v>
      </c>
      <c r="H40" s="33">
        <v>303.58999999999997</v>
      </c>
      <c r="I40" s="33">
        <v>208.59</v>
      </c>
      <c r="J40" s="33">
        <v>55.53</v>
      </c>
      <c r="K40" s="33">
        <v>29.58</v>
      </c>
      <c r="L40" s="33">
        <v>244.13</v>
      </c>
      <c r="M40" s="33"/>
      <c r="N40" s="33">
        <v>284.85000000000002</v>
      </c>
      <c r="O40" s="33"/>
      <c r="P40" s="33"/>
      <c r="Q40" s="33"/>
      <c r="R40" s="33"/>
      <c r="S40" s="33"/>
      <c r="T40" s="33"/>
      <c r="U40" s="33">
        <v>293.23</v>
      </c>
      <c r="V40" s="33">
        <v>24.59</v>
      </c>
      <c r="W40" s="33"/>
      <c r="X40" s="33">
        <v>333</v>
      </c>
      <c r="Y40" s="33">
        <v>155.88</v>
      </c>
      <c r="Z40" s="33"/>
      <c r="AA40" s="33"/>
      <c r="AB40" s="33">
        <v>306.16000000000003</v>
      </c>
      <c r="AC40" s="33">
        <v>32.68</v>
      </c>
      <c r="AD40" s="33">
        <v>429.03</v>
      </c>
      <c r="AE40" s="33">
        <v>32.68</v>
      </c>
      <c r="AF40" s="33"/>
      <c r="AG40" s="33">
        <v>553.77</v>
      </c>
      <c r="AH40" s="38"/>
      <c r="AI40" s="39"/>
      <c r="AJ40" s="38"/>
      <c r="AK40" s="38"/>
      <c r="AL40" s="39"/>
      <c r="AM40" s="38"/>
      <c r="AN40" s="38"/>
      <c r="AO40" s="39"/>
    </row>
    <row r="41" spans="1:41" ht="37.5" customHeight="1" x14ac:dyDescent="0.25">
      <c r="A41" s="42"/>
      <c r="B41" s="40" t="s">
        <v>86</v>
      </c>
      <c r="C41" s="16">
        <f>D41+E41+F41+G41+H41+I41+J41+K41+L41+M41+N41+O41+P41+Q41+R41+S41+T41+U41+V41+W41+X41+Y41+Z41+AA41+AB41+AC41+AD41+AE41+AF41+AG41</f>
        <v>1337.5500000000002</v>
      </c>
      <c r="D41" s="33">
        <v>55.05</v>
      </c>
      <c r="E41" s="33">
        <v>87.06</v>
      </c>
      <c r="F41" s="33">
        <v>47.08</v>
      </c>
      <c r="G41" s="33">
        <v>83.82</v>
      </c>
      <c r="H41" s="33">
        <v>86.37</v>
      </c>
      <c r="I41" s="33">
        <v>47.08</v>
      </c>
      <c r="J41" s="33">
        <v>89.11</v>
      </c>
      <c r="K41" s="33">
        <v>55.9</v>
      </c>
      <c r="L41" s="33">
        <v>39.83</v>
      </c>
      <c r="M41" s="33">
        <v>25.33</v>
      </c>
      <c r="N41" s="33">
        <v>41.5</v>
      </c>
      <c r="O41" s="33">
        <v>31.11</v>
      </c>
      <c r="P41" s="33">
        <v>12.64</v>
      </c>
      <c r="Q41" s="33">
        <v>25.38</v>
      </c>
      <c r="R41" s="33">
        <v>19.940000000000001</v>
      </c>
      <c r="S41" s="33">
        <v>58.1</v>
      </c>
      <c r="T41" s="33">
        <v>51.2</v>
      </c>
      <c r="U41" s="33">
        <v>60.16</v>
      </c>
      <c r="V41" s="33">
        <v>50.36</v>
      </c>
      <c r="W41" s="33">
        <v>26.75</v>
      </c>
      <c r="X41" s="33">
        <v>41.94</v>
      </c>
      <c r="Y41" s="33">
        <v>54.13</v>
      </c>
      <c r="Z41" s="33">
        <v>18.47</v>
      </c>
      <c r="AA41" s="33">
        <v>37.869999999999997</v>
      </c>
      <c r="AB41" s="33">
        <v>18.079999999999998</v>
      </c>
      <c r="AC41" s="33">
        <v>45.81</v>
      </c>
      <c r="AD41" s="33">
        <v>27.83</v>
      </c>
      <c r="AE41" s="33">
        <v>46.79</v>
      </c>
      <c r="AF41" s="33">
        <v>24.45</v>
      </c>
      <c r="AG41" s="33">
        <v>28.41</v>
      </c>
      <c r="AH41" s="38"/>
      <c r="AI41" s="39"/>
      <c r="AJ41" s="38"/>
      <c r="AK41" s="38"/>
      <c r="AL41" s="39"/>
      <c r="AM41" s="38"/>
      <c r="AN41" s="38"/>
      <c r="AO41" s="39"/>
    </row>
    <row r="42" spans="1:41" ht="20.25" customHeight="1" x14ac:dyDescent="0.25">
      <c r="A42" s="43"/>
      <c r="B42" s="40" t="s">
        <v>51</v>
      </c>
      <c r="C42" s="16">
        <f>D42+E42+F42+G42+H42+I42+J42+K42+L42+M42+N42+O42+P42+Q42+R42+S42+T42+U42+V42+W42+X42+Y42+Z42+AA42+AB42+AC42+AD42+AE42+AF42+AG42</f>
        <v>5738.7199999999993</v>
      </c>
      <c r="D42" s="33"/>
      <c r="E42" s="33"/>
      <c r="F42" s="33"/>
      <c r="G42" s="33"/>
      <c r="H42" s="33"/>
      <c r="I42" s="33"/>
      <c r="J42" s="33"/>
      <c r="K42" s="33"/>
      <c r="L42" s="33">
        <v>250.8</v>
      </c>
      <c r="M42" s="33">
        <v>511.2</v>
      </c>
      <c r="N42" s="33"/>
      <c r="O42" s="33"/>
      <c r="P42" s="33"/>
      <c r="Q42" s="33"/>
      <c r="R42" s="33">
        <v>363</v>
      </c>
      <c r="S42" s="33"/>
      <c r="T42" s="33">
        <v>540</v>
      </c>
      <c r="U42" s="33">
        <v>623.04</v>
      </c>
      <c r="V42" s="33">
        <v>720</v>
      </c>
      <c r="W42" s="33"/>
      <c r="X42" s="33">
        <v>184</v>
      </c>
      <c r="Y42" s="33">
        <v>890</v>
      </c>
      <c r="Z42" s="33"/>
      <c r="AA42" s="33"/>
      <c r="AB42" s="33"/>
      <c r="AC42" s="33">
        <v>185</v>
      </c>
      <c r="AD42" s="33">
        <v>946.2</v>
      </c>
      <c r="AE42" s="33">
        <v>525.48</v>
      </c>
      <c r="AF42" s="33"/>
      <c r="AG42" s="33"/>
      <c r="AI42" s="14"/>
      <c r="AL42" s="14"/>
      <c r="AO42" s="14"/>
    </row>
    <row r="43" spans="1:41" ht="36.75" customHeight="1" x14ac:dyDescent="0.25">
      <c r="A43" s="30"/>
      <c r="B43" s="40" t="s">
        <v>52</v>
      </c>
      <c r="C43" s="16">
        <f>D43+E43+F43+G43+H43+I43+J43+K43+L43+M43+N43+O43+P43+Q43+R43+S43+T43+U43+V43+W43+X43+Y43+Z43+AA43+AB43+AC43+AD43+AE43+AF43+AG43</f>
        <v>877.90000000000009</v>
      </c>
      <c r="D43" s="33"/>
      <c r="E43" s="33"/>
      <c r="F43" s="33"/>
      <c r="G43" s="33"/>
      <c r="H43" s="33"/>
      <c r="I43" s="33"/>
      <c r="J43" s="33"/>
      <c r="K43" s="33"/>
      <c r="L43" s="33">
        <v>107.1</v>
      </c>
      <c r="M43" s="33">
        <v>53.4</v>
      </c>
      <c r="N43" s="33"/>
      <c r="O43" s="33"/>
      <c r="P43" s="33"/>
      <c r="Q43" s="33"/>
      <c r="R43" s="33">
        <v>273</v>
      </c>
      <c r="S43" s="33">
        <v>124.6</v>
      </c>
      <c r="T43" s="33">
        <v>89</v>
      </c>
      <c r="U43" s="33">
        <v>142.1</v>
      </c>
      <c r="V43" s="33">
        <v>88.7</v>
      </c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I43" s="14"/>
      <c r="AL43" s="14"/>
      <c r="AO43" s="14"/>
    </row>
    <row r="44" spans="1:41" ht="22.5" customHeight="1" x14ac:dyDescent="0.25">
      <c r="A44" s="30"/>
      <c r="B44" s="40" t="s">
        <v>53</v>
      </c>
      <c r="C44" s="16">
        <f>D44+E44+F44+G44+H44+I44+J44+K44+L44+M44+N44+O44+P44+Q44+R44+S44+T44+U44+V44+W44+X44+Y44+Z44+AA44+AB44+AC44+AD44+AE44+AF44+AG44</f>
        <v>1072.28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>
        <v>115.06</v>
      </c>
      <c r="R44" s="33"/>
      <c r="S44" s="33"/>
      <c r="T44" s="33">
        <v>135</v>
      </c>
      <c r="U44" s="33">
        <v>145</v>
      </c>
      <c r="V44" s="33"/>
      <c r="W44" s="33"/>
      <c r="X44" s="33"/>
      <c r="Y44" s="33">
        <v>640.19000000000005</v>
      </c>
      <c r="Z44" s="33">
        <v>37.03</v>
      </c>
      <c r="AA44" s="33"/>
      <c r="AB44" s="33"/>
      <c r="AC44" s="33"/>
      <c r="AD44" s="33"/>
      <c r="AE44" s="33"/>
      <c r="AF44" s="33"/>
      <c r="AG44" s="33"/>
      <c r="AI44" s="14"/>
      <c r="AL44" s="14"/>
      <c r="AO44" s="14"/>
    </row>
    <row r="45" spans="1:41" ht="55.5" customHeight="1" x14ac:dyDescent="0.25">
      <c r="A45" s="30">
        <v>8</v>
      </c>
      <c r="B45" s="37" t="s">
        <v>54</v>
      </c>
      <c r="C45" s="16">
        <f>C46+C47+C48+C49+C50</f>
        <v>1522.9299999999998</v>
      </c>
      <c r="D45" s="16">
        <f t="shared" ref="D45:Y45" si="12">D46+D47+D48+D49+D50</f>
        <v>62.74</v>
      </c>
      <c r="E45" s="16">
        <f t="shared" si="12"/>
        <v>98.45</v>
      </c>
      <c r="F45" s="16">
        <f t="shared" si="12"/>
        <v>53.61</v>
      </c>
      <c r="G45" s="16">
        <f t="shared" si="12"/>
        <v>95.449999999999989</v>
      </c>
      <c r="H45" s="16">
        <f t="shared" si="12"/>
        <v>98.34</v>
      </c>
      <c r="I45" s="16">
        <f t="shared" si="12"/>
        <v>53.61</v>
      </c>
      <c r="J45" s="16">
        <f t="shared" si="12"/>
        <v>101.46</v>
      </c>
      <c r="K45" s="16">
        <f t="shared" si="12"/>
        <v>63.650000000000006</v>
      </c>
      <c r="L45" s="16">
        <f t="shared" si="12"/>
        <v>45.360000000000007</v>
      </c>
      <c r="M45" s="16">
        <f t="shared" si="12"/>
        <v>28.83</v>
      </c>
      <c r="N45" s="16">
        <f t="shared" si="12"/>
        <v>47.250000000000007</v>
      </c>
      <c r="O45" s="16">
        <f t="shared" si="12"/>
        <v>35.410000000000004</v>
      </c>
      <c r="P45" s="16">
        <f t="shared" si="12"/>
        <v>14.389999999999999</v>
      </c>
      <c r="Q45" s="16">
        <f t="shared" si="12"/>
        <v>28.89</v>
      </c>
      <c r="R45" s="16">
        <f t="shared" si="12"/>
        <v>22.71</v>
      </c>
      <c r="S45" s="16">
        <f t="shared" si="12"/>
        <v>66.16</v>
      </c>
      <c r="T45" s="16">
        <f t="shared" si="12"/>
        <v>58.29</v>
      </c>
      <c r="U45" s="16">
        <f t="shared" si="12"/>
        <v>68.5</v>
      </c>
      <c r="V45" s="16">
        <f t="shared" si="12"/>
        <v>57.360000000000007</v>
      </c>
      <c r="W45" s="16">
        <f t="shared" si="12"/>
        <v>30.46</v>
      </c>
      <c r="X45" s="16">
        <f t="shared" si="12"/>
        <v>47.750000000000007</v>
      </c>
      <c r="Y45" s="16">
        <f t="shared" si="12"/>
        <v>61.63</v>
      </c>
      <c r="Z45" s="16">
        <f t="shared" ref="Z45:AG45" si="13">Z46+Z47+Z48+Z49+Z50</f>
        <v>21.03</v>
      </c>
      <c r="AA45" s="16">
        <f t="shared" si="13"/>
        <v>43.72</v>
      </c>
      <c r="AB45" s="16">
        <f t="shared" si="13"/>
        <v>20.58</v>
      </c>
      <c r="AC45" s="16">
        <f t="shared" si="13"/>
        <v>52.16</v>
      </c>
      <c r="AD45" s="16">
        <f t="shared" si="13"/>
        <v>31.679999999999996</v>
      </c>
      <c r="AE45" s="16">
        <f t="shared" si="13"/>
        <v>53.269999999999996</v>
      </c>
      <c r="AF45" s="16">
        <f t="shared" si="13"/>
        <v>27.84</v>
      </c>
      <c r="AG45" s="16">
        <f t="shared" si="13"/>
        <v>32.349999999999994</v>
      </c>
      <c r="AI45" s="14"/>
      <c r="AL45" s="14"/>
      <c r="AO45" s="14"/>
    </row>
    <row r="46" spans="1:41" ht="22.5" customHeight="1" x14ac:dyDescent="0.25">
      <c r="A46" s="30"/>
      <c r="B46" s="44" t="s">
        <v>55</v>
      </c>
      <c r="C46" s="16">
        <f>D46+E46+F46+G46+H46+I46+J46+K46+L46+M46+N46+O46+P46+Q46+R46+S46+T46+U46+V46+W46+X46+Y46+Z46+AA46+AB46+AC46+AD46+AE46+AF46+AG46</f>
        <v>353.90999999999997</v>
      </c>
      <c r="D46" s="33">
        <v>14.57</v>
      </c>
      <c r="E46" s="33">
        <v>23.03</v>
      </c>
      <c r="F46" s="33">
        <v>12.46</v>
      </c>
      <c r="G46" s="33">
        <v>22.18</v>
      </c>
      <c r="H46" s="33">
        <v>22.85</v>
      </c>
      <c r="I46" s="33">
        <v>12.46</v>
      </c>
      <c r="J46" s="33">
        <v>23.58</v>
      </c>
      <c r="K46" s="33">
        <v>14.79</v>
      </c>
      <c r="L46" s="33">
        <v>10.54</v>
      </c>
      <c r="M46" s="33">
        <v>6.7</v>
      </c>
      <c r="N46" s="33">
        <v>10.98</v>
      </c>
      <c r="O46" s="33">
        <v>8.23</v>
      </c>
      <c r="P46" s="33">
        <v>3.34</v>
      </c>
      <c r="Q46" s="33">
        <v>6.71</v>
      </c>
      <c r="R46" s="33">
        <v>5.28</v>
      </c>
      <c r="S46" s="33">
        <v>15.37</v>
      </c>
      <c r="T46" s="33">
        <v>13.55</v>
      </c>
      <c r="U46" s="33">
        <v>15.92</v>
      </c>
      <c r="V46" s="33">
        <v>13.33</v>
      </c>
      <c r="W46" s="33">
        <v>7.08</v>
      </c>
      <c r="X46" s="33">
        <v>11.1</v>
      </c>
      <c r="Y46" s="33">
        <v>14.32</v>
      </c>
      <c r="Z46" s="33">
        <v>4.8899999999999997</v>
      </c>
      <c r="AA46" s="33">
        <v>10.02</v>
      </c>
      <c r="AB46" s="33">
        <v>4.78</v>
      </c>
      <c r="AC46" s="33">
        <v>12.12</v>
      </c>
      <c r="AD46" s="33">
        <v>7.36</v>
      </c>
      <c r="AE46" s="33">
        <v>12.38</v>
      </c>
      <c r="AF46" s="33">
        <v>6.47</v>
      </c>
      <c r="AG46" s="33">
        <v>7.52</v>
      </c>
      <c r="AH46" s="14"/>
      <c r="AI46" s="14"/>
      <c r="AJ46" s="14"/>
      <c r="AK46" s="14"/>
      <c r="AL46" s="14"/>
      <c r="AM46" s="14"/>
      <c r="AN46" s="14"/>
      <c r="AO46" s="14"/>
    </row>
    <row r="47" spans="1:41" ht="25.5" customHeight="1" x14ac:dyDescent="0.25">
      <c r="A47" s="30"/>
      <c r="B47" s="44" t="s">
        <v>56</v>
      </c>
      <c r="C47" s="16">
        <f>D47+E47+F47+G47+H47+I47+J47+K47+L47+M47+N47+O47+P47+Q47+R47+S47+T47+U47+V47+W47+X47+Y47+Z47+AA47+AB47+AC47+AD47+AE47+AF47+AG47</f>
        <v>107.99</v>
      </c>
      <c r="D47" s="33">
        <v>4.45</v>
      </c>
      <c r="E47" s="33">
        <v>7.03</v>
      </c>
      <c r="F47" s="33">
        <v>3.8</v>
      </c>
      <c r="G47" s="33">
        <v>6.77</v>
      </c>
      <c r="H47" s="33">
        <v>6.97</v>
      </c>
      <c r="I47" s="33">
        <v>3.8</v>
      </c>
      <c r="J47" s="33">
        <v>7.19</v>
      </c>
      <c r="K47" s="33">
        <v>4.51</v>
      </c>
      <c r="L47" s="33">
        <v>3.22</v>
      </c>
      <c r="M47" s="33">
        <v>2.04</v>
      </c>
      <c r="N47" s="33">
        <v>3.35</v>
      </c>
      <c r="O47" s="33">
        <v>2.5099999999999998</v>
      </c>
      <c r="P47" s="33">
        <v>1.02</v>
      </c>
      <c r="Q47" s="33">
        <v>2.0499999999999998</v>
      </c>
      <c r="R47" s="33">
        <v>1.61</v>
      </c>
      <c r="S47" s="33">
        <v>4.6900000000000004</v>
      </c>
      <c r="T47" s="33">
        <v>4.13</v>
      </c>
      <c r="U47" s="33">
        <v>4.8600000000000003</v>
      </c>
      <c r="V47" s="33">
        <v>4.07</v>
      </c>
      <c r="W47" s="33">
        <v>2.16</v>
      </c>
      <c r="X47" s="33">
        <v>3.39</v>
      </c>
      <c r="Y47" s="33">
        <v>4.37</v>
      </c>
      <c r="Z47" s="33">
        <v>1.49</v>
      </c>
      <c r="AA47" s="33">
        <v>3.06</v>
      </c>
      <c r="AB47" s="33">
        <v>1.46</v>
      </c>
      <c r="AC47" s="33">
        <v>3.7</v>
      </c>
      <c r="AD47" s="33">
        <v>2.25</v>
      </c>
      <c r="AE47" s="33">
        <v>3.78</v>
      </c>
      <c r="AF47" s="33">
        <v>1.97</v>
      </c>
      <c r="AG47" s="33">
        <v>2.29</v>
      </c>
      <c r="AH47" s="38"/>
      <c r="AI47" s="39"/>
      <c r="AJ47" s="38"/>
      <c r="AK47" s="38"/>
      <c r="AL47" s="39"/>
      <c r="AM47" s="38"/>
      <c r="AN47" s="38"/>
      <c r="AO47" s="39"/>
    </row>
    <row r="48" spans="1:41" ht="24" customHeight="1" x14ac:dyDescent="0.25">
      <c r="A48" s="30"/>
      <c r="B48" s="44" t="s">
        <v>57</v>
      </c>
      <c r="C48" s="16">
        <f>D48+E48+F48+G48+H48+I48+J48+K48+L48+M48+N48+O48+P48+Q48+R48+S48+T48+U48+V48+W48+X48+Y48+Z48+AA48+AB48+AC48+AD48+AE48+AF48+AG48</f>
        <v>604.88</v>
      </c>
      <c r="D48" s="33">
        <v>24.94</v>
      </c>
      <c r="E48" s="33">
        <v>38.700000000000003</v>
      </c>
      <c r="F48" s="33">
        <v>21.29</v>
      </c>
      <c r="G48" s="33">
        <v>37.909999999999997</v>
      </c>
      <c r="H48" s="33">
        <v>39.06</v>
      </c>
      <c r="I48" s="33">
        <v>21.29</v>
      </c>
      <c r="J48" s="33">
        <v>40.299999999999997</v>
      </c>
      <c r="K48" s="33">
        <v>25.28</v>
      </c>
      <c r="L48" s="33">
        <v>18.010000000000002</v>
      </c>
      <c r="M48" s="33">
        <v>11.45</v>
      </c>
      <c r="N48" s="33">
        <v>18.77</v>
      </c>
      <c r="O48" s="33">
        <v>14.07</v>
      </c>
      <c r="P48" s="33">
        <v>5.72</v>
      </c>
      <c r="Q48" s="33">
        <v>11.48</v>
      </c>
      <c r="R48" s="33">
        <v>9.02</v>
      </c>
      <c r="S48" s="33">
        <v>26.28</v>
      </c>
      <c r="T48" s="33">
        <v>23.15</v>
      </c>
      <c r="U48" s="33">
        <v>27.21</v>
      </c>
      <c r="V48" s="33">
        <v>22.78</v>
      </c>
      <c r="W48" s="33">
        <v>12.1</v>
      </c>
      <c r="X48" s="33">
        <v>18.96</v>
      </c>
      <c r="Y48" s="33">
        <v>24.48</v>
      </c>
      <c r="Z48" s="33">
        <v>8.35</v>
      </c>
      <c r="AA48" s="33">
        <v>17.73</v>
      </c>
      <c r="AB48" s="33">
        <v>8.18</v>
      </c>
      <c r="AC48" s="33">
        <v>20.72</v>
      </c>
      <c r="AD48" s="33">
        <v>12.58</v>
      </c>
      <c r="AE48" s="33">
        <v>21.16</v>
      </c>
      <c r="AF48" s="33">
        <v>11.06</v>
      </c>
      <c r="AG48" s="33">
        <v>12.85</v>
      </c>
      <c r="AH48" s="38"/>
      <c r="AI48" s="39"/>
      <c r="AJ48" s="38"/>
      <c r="AK48" s="38"/>
      <c r="AL48" s="39"/>
      <c r="AM48" s="38"/>
      <c r="AN48" s="38"/>
      <c r="AO48" s="39"/>
    </row>
    <row r="49" spans="1:41" ht="23.25" customHeight="1" x14ac:dyDescent="0.25">
      <c r="A49" s="30"/>
      <c r="B49" s="44" t="s">
        <v>58</v>
      </c>
      <c r="C49" s="16">
        <f>D49+E49+F49+G49+H49+I49+J49+K49+L49+M49+N49+O49+P49+Q49+R49+S49+T49+U49+V49+W49+X49+Y49+Z49+AA49+AB49+AC49+AD49+AE49+AF49+AG49</f>
        <v>412.94999999999987</v>
      </c>
      <c r="D49" s="33">
        <v>17</v>
      </c>
      <c r="E49" s="33">
        <v>26.88</v>
      </c>
      <c r="F49" s="33">
        <v>14.54</v>
      </c>
      <c r="G49" s="33">
        <v>25.88</v>
      </c>
      <c r="H49" s="33">
        <v>26.67</v>
      </c>
      <c r="I49" s="33">
        <v>14.54</v>
      </c>
      <c r="J49" s="33">
        <v>27.51</v>
      </c>
      <c r="K49" s="33">
        <v>17.260000000000002</v>
      </c>
      <c r="L49" s="33">
        <v>12.3</v>
      </c>
      <c r="M49" s="33">
        <v>7.82</v>
      </c>
      <c r="N49" s="33">
        <v>12.81</v>
      </c>
      <c r="O49" s="33">
        <v>9.6</v>
      </c>
      <c r="P49" s="33">
        <v>3.9</v>
      </c>
      <c r="Q49" s="33">
        <v>7.83</v>
      </c>
      <c r="R49" s="33">
        <v>6.16</v>
      </c>
      <c r="S49" s="33">
        <v>17.940000000000001</v>
      </c>
      <c r="T49" s="33">
        <v>15.81</v>
      </c>
      <c r="U49" s="33">
        <v>18.57</v>
      </c>
      <c r="V49" s="33">
        <v>15.55</v>
      </c>
      <c r="W49" s="33">
        <v>8.26</v>
      </c>
      <c r="X49" s="33">
        <v>12.95</v>
      </c>
      <c r="Y49" s="33">
        <v>16.71</v>
      </c>
      <c r="Z49" s="33">
        <v>5.7</v>
      </c>
      <c r="AA49" s="33">
        <v>11.69</v>
      </c>
      <c r="AB49" s="33">
        <v>5.58</v>
      </c>
      <c r="AC49" s="33">
        <v>14.14</v>
      </c>
      <c r="AD49" s="33">
        <v>8.59</v>
      </c>
      <c r="AE49" s="33">
        <v>14.44</v>
      </c>
      <c r="AF49" s="33">
        <v>7.55</v>
      </c>
      <c r="AG49" s="33">
        <v>8.77</v>
      </c>
      <c r="AH49" s="38"/>
      <c r="AI49" s="39"/>
      <c r="AJ49" s="38"/>
      <c r="AK49" s="38"/>
      <c r="AL49" s="39"/>
      <c r="AM49" s="38"/>
      <c r="AN49" s="38"/>
      <c r="AO49" s="39"/>
    </row>
    <row r="50" spans="1:41" s="41" customFormat="1" ht="23.25" customHeight="1" x14ac:dyDescent="0.25">
      <c r="A50" s="30"/>
      <c r="B50" s="40" t="s">
        <v>59</v>
      </c>
      <c r="C50" s="16">
        <f>D50+E50+F50+G50+H50+I50+J50+K50+L50+M50+N50+O50+P50+Q50+R50+S50+T50+U50+V50+W50+X50+Y50+Z50+AA50+AB50+AC50+AD50+AE50+AF50+AG50</f>
        <v>43.199999999999989</v>
      </c>
      <c r="D50" s="33">
        <v>1.78</v>
      </c>
      <c r="E50" s="33">
        <v>2.81</v>
      </c>
      <c r="F50" s="33">
        <v>1.52</v>
      </c>
      <c r="G50" s="33">
        <v>2.71</v>
      </c>
      <c r="H50" s="33">
        <v>2.79</v>
      </c>
      <c r="I50" s="33">
        <v>1.52</v>
      </c>
      <c r="J50" s="33">
        <v>2.88</v>
      </c>
      <c r="K50" s="33">
        <v>1.81</v>
      </c>
      <c r="L50" s="33">
        <v>1.29</v>
      </c>
      <c r="M50" s="33">
        <v>0.82</v>
      </c>
      <c r="N50" s="33">
        <v>1.34</v>
      </c>
      <c r="O50" s="33">
        <v>1</v>
      </c>
      <c r="P50" s="33">
        <v>0.41</v>
      </c>
      <c r="Q50" s="33">
        <v>0.82</v>
      </c>
      <c r="R50" s="33">
        <v>0.64</v>
      </c>
      <c r="S50" s="33">
        <v>1.88</v>
      </c>
      <c r="T50" s="33">
        <v>1.65</v>
      </c>
      <c r="U50" s="33">
        <v>1.94</v>
      </c>
      <c r="V50" s="33">
        <v>1.63</v>
      </c>
      <c r="W50" s="33">
        <v>0.86</v>
      </c>
      <c r="X50" s="33">
        <v>1.35</v>
      </c>
      <c r="Y50" s="33">
        <v>1.75</v>
      </c>
      <c r="Z50" s="33">
        <v>0.6</v>
      </c>
      <c r="AA50" s="33">
        <v>1.22</v>
      </c>
      <c r="AB50" s="33">
        <v>0.57999999999999996</v>
      </c>
      <c r="AC50" s="33">
        <v>1.48</v>
      </c>
      <c r="AD50" s="33">
        <v>0.9</v>
      </c>
      <c r="AE50" s="33">
        <v>1.51</v>
      </c>
      <c r="AF50" s="33">
        <v>0.79</v>
      </c>
      <c r="AG50" s="33">
        <v>0.92</v>
      </c>
      <c r="AH50" s="38"/>
      <c r="AI50" s="39"/>
      <c r="AJ50" s="38"/>
      <c r="AK50" s="38"/>
      <c r="AL50" s="39"/>
      <c r="AM50" s="38"/>
      <c r="AN50" s="38"/>
      <c r="AO50" s="39"/>
    </row>
    <row r="51" spans="1:41" ht="23.25" customHeight="1" x14ac:dyDescent="0.25">
      <c r="A51" s="30">
        <v>9</v>
      </c>
      <c r="B51" s="36" t="s">
        <v>60</v>
      </c>
      <c r="C51" s="16">
        <f>C52+C53</f>
        <v>916.93999999999994</v>
      </c>
      <c r="D51" s="46">
        <f t="shared" ref="D51:Y51" si="14">D52+D53</f>
        <v>37.72</v>
      </c>
      <c r="E51" s="46">
        <f t="shared" si="14"/>
        <v>59.17</v>
      </c>
      <c r="F51" s="46">
        <f t="shared" si="14"/>
        <v>32.68</v>
      </c>
      <c r="G51" s="46">
        <f t="shared" si="14"/>
        <v>57.24</v>
      </c>
      <c r="H51" s="46">
        <f t="shared" si="14"/>
        <v>58.769999999999996</v>
      </c>
      <c r="I51" s="46">
        <f t="shared" si="14"/>
        <v>32.08</v>
      </c>
      <c r="J51" s="46">
        <f t="shared" si="14"/>
        <v>60.41</v>
      </c>
      <c r="K51" s="46">
        <f t="shared" si="14"/>
        <v>38.130000000000003</v>
      </c>
      <c r="L51" s="46">
        <f t="shared" si="14"/>
        <v>27.599999999999998</v>
      </c>
      <c r="M51" s="46">
        <f t="shared" si="14"/>
        <v>17.440000000000001</v>
      </c>
      <c r="N51" s="46">
        <f t="shared" si="14"/>
        <v>28.04</v>
      </c>
      <c r="O51" s="46">
        <f t="shared" si="14"/>
        <v>21.49</v>
      </c>
      <c r="P51" s="46">
        <f t="shared" si="14"/>
        <v>8.7100000000000009</v>
      </c>
      <c r="Q51" s="46">
        <f t="shared" si="14"/>
        <v>17.57</v>
      </c>
      <c r="R51" s="46">
        <f t="shared" si="14"/>
        <v>13.510000000000002</v>
      </c>
      <c r="S51" s="46">
        <f t="shared" si="14"/>
        <v>39.97</v>
      </c>
      <c r="T51" s="46">
        <f t="shared" si="14"/>
        <v>35.19</v>
      </c>
      <c r="U51" s="46">
        <f t="shared" si="14"/>
        <v>41.629999999999995</v>
      </c>
      <c r="V51" s="46">
        <f t="shared" si="14"/>
        <v>34.72</v>
      </c>
      <c r="W51" s="46">
        <f t="shared" si="14"/>
        <v>18.34</v>
      </c>
      <c r="X51" s="46">
        <f t="shared" si="14"/>
        <v>28.88</v>
      </c>
      <c r="Y51" s="46">
        <f t="shared" si="14"/>
        <v>37.04</v>
      </c>
      <c r="Z51" s="46">
        <f t="shared" ref="Z51:AG51" si="15">Z52+Z53</f>
        <v>12.89</v>
      </c>
      <c r="AA51" s="46">
        <f t="shared" si="15"/>
        <v>25.9</v>
      </c>
      <c r="AB51" s="46">
        <f t="shared" si="15"/>
        <v>12.370000000000001</v>
      </c>
      <c r="AC51" s="46">
        <f t="shared" si="15"/>
        <v>31.46</v>
      </c>
      <c r="AD51" s="46">
        <f t="shared" si="15"/>
        <v>19.05</v>
      </c>
      <c r="AE51" s="46">
        <f t="shared" si="15"/>
        <v>32.01</v>
      </c>
      <c r="AF51" s="46">
        <f t="shared" si="15"/>
        <v>17.45</v>
      </c>
      <c r="AG51" s="46">
        <f t="shared" si="15"/>
        <v>19.48</v>
      </c>
      <c r="AI51" s="14"/>
      <c r="AL51" s="14"/>
      <c r="AO51" s="14"/>
    </row>
    <row r="52" spans="1:41" s="41" customFormat="1" ht="23.25" customHeight="1" x14ac:dyDescent="0.25">
      <c r="A52" s="30"/>
      <c r="B52" s="45" t="s">
        <v>61</v>
      </c>
      <c r="C52" s="16">
        <f>D52+E52+F52+G52+H52+I52+J52+K52+L52+M52+N52+O52+P52+Q52+R52+S52+T52+U52+V52+W52+X52+Y52+Z52+AA52+AB52+AC52+AD52+AE52+AF52+AG52</f>
        <v>752.18</v>
      </c>
      <c r="D52" s="33">
        <v>30.97</v>
      </c>
      <c r="E52" s="33">
        <v>48.96</v>
      </c>
      <c r="F52" s="33">
        <v>26.48</v>
      </c>
      <c r="G52" s="33">
        <v>47.14</v>
      </c>
      <c r="H52" s="33">
        <v>48.57</v>
      </c>
      <c r="I52" s="33">
        <v>26.48</v>
      </c>
      <c r="J52" s="33">
        <v>50.11</v>
      </c>
      <c r="K52" s="33">
        <v>31.43</v>
      </c>
      <c r="L52" s="33">
        <v>22.4</v>
      </c>
      <c r="M52" s="33">
        <v>14.24</v>
      </c>
      <c r="N52" s="33">
        <v>23.34</v>
      </c>
      <c r="O52" s="33">
        <v>17.489999999999998</v>
      </c>
      <c r="P52" s="33">
        <v>7.11</v>
      </c>
      <c r="Q52" s="33">
        <v>14.27</v>
      </c>
      <c r="R52" s="33">
        <v>11.21</v>
      </c>
      <c r="S52" s="33">
        <v>32.67</v>
      </c>
      <c r="T52" s="33">
        <v>28.79</v>
      </c>
      <c r="U52" s="33">
        <v>33.83</v>
      </c>
      <c r="V52" s="33">
        <v>28.32</v>
      </c>
      <c r="W52" s="33">
        <v>15.04</v>
      </c>
      <c r="X52" s="33">
        <v>23.58</v>
      </c>
      <c r="Y52" s="33">
        <v>30.44</v>
      </c>
      <c r="Z52" s="33">
        <v>10.39</v>
      </c>
      <c r="AA52" s="33">
        <v>21.3</v>
      </c>
      <c r="AB52" s="33">
        <v>10.17</v>
      </c>
      <c r="AC52" s="33">
        <v>25.76</v>
      </c>
      <c r="AD52" s="33">
        <v>15.65</v>
      </c>
      <c r="AE52" s="33">
        <v>26.31</v>
      </c>
      <c r="AF52" s="33">
        <v>13.75</v>
      </c>
      <c r="AG52" s="33">
        <v>15.98</v>
      </c>
      <c r="AH52" s="38"/>
      <c r="AI52" s="39"/>
      <c r="AJ52" s="38"/>
      <c r="AK52" s="38"/>
      <c r="AL52" s="39"/>
      <c r="AM52" s="38"/>
      <c r="AN52" s="38"/>
      <c r="AO52" s="39"/>
    </row>
    <row r="53" spans="1:41" s="41" customFormat="1" ht="27.75" customHeight="1" x14ac:dyDescent="0.25">
      <c r="A53" s="30"/>
      <c r="B53" s="45" t="s">
        <v>62</v>
      </c>
      <c r="C53" s="16">
        <f>D53+E53+F53+G53+H53+I53+J53+K53+L53+M53+N53+O53+P53+Q53+R53+S53+T53+U53+V53+W53+X53+Y53+Z53+AA53+AB53+AC53+AD53+AE53+AF53+AG53</f>
        <v>164.75999999999996</v>
      </c>
      <c r="D53" s="33">
        <v>6.75</v>
      </c>
      <c r="E53" s="33">
        <v>10.210000000000001</v>
      </c>
      <c r="F53" s="33">
        <v>6.2</v>
      </c>
      <c r="G53" s="33">
        <v>10.1</v>
      </c>
      <c r="H53" s="33">
        <v>10.199999999999999</v>
      </c>
      <c r="I53" s="33">
        <v>5.6</v>
      </c>
      <c r="J53" s="33">
        <v>10.3</v>
      </c>
      <c r="K53" s="33">
        <v>6.7</v>
      </c>
      <c r="L53" s="33">
        <v>5.2</v>
      </c>
      <c r="M53" s="33">
        <v>3.2</v>
      </c>
      <c r="N53" s="33">
        <v>4.7</v>
      </c>
      <c r="O53" s="33">
        <v>4</v>
      </c>
      <c r="P53" s="33">
        <v>1.6</v>
      </c>
      <c r="Q53" s="33">
        <v>3.3</v>
      </c>
      <c r="R53" s="33">
        <v>2.2999999999999998</v>
      </c>
      <c r="S53" s="33">
        <v>7.3</v>
      </c>
      <c r="T53" s="33">
        <v>6.4</v>
      </c>
      <c r="U53" s="33">
        <v>7.8</v>
      </c>
      <c r="V53" s="33">
        <v>6.4</v>
      </c>
      <c r="W53" s="33">
        <v>3.3</v>
      </c>
      <c r="X53" s="33">
        <v>5.3</v>
      </c>
      <c r="Y53" s="33">
        <v>6.6</v>
      </c>
      <c r="Z53" s="33">
        <v>2.5</v>
      </c>
      <c r="AA53" s="33">
        <v>4.5999999999999996</v>
      </c>
      <c r="AB53" s="33">
        <v>2.2000000000000002</v>
      </c>
      <c r="AC53" s="33">
        <v>5.7</v>
      </c>
      <c r="AD53" s="33">
        <v>3.4</v>
      </c>
      <c r="AE53" s="33">
        <v>5.7</v>
      </c>
      <c r="AF53" s="33">
        <v>3.7</v>
      </c>
      <c r="AG53" s="33">
        <v>3.5</v>
      </c>
      <c r="AH53" s="38"/>
      <c r="AI53" s="39"/>
      <c r="AJ53" s="38"/>
      <c r="AK53" s="38"/>
      <c r="AL53" s="39"/>
      <c r="AM53" s="38"/>
      <c r="AN53" s="38"/>
      <c r="AO53" s="39"/>
    </row>
    <row r="54" spans="1:41" s="41" customFormat="1" ht="26.25" customHeight="1" x14ac:dyDescent="0.25">
      <c r="A54" s="30">
        <v>10</v>
      </c>
      <c r="B54" s="15" t="s">
        <v>63</v>
      </c>
      <c r="C54" s="16">
        <f>C55+C56+C57+C58+C60</f>
        <v>12835.329999999996</v>
      </c>
      <c r="D54" s="16">
        <f>D55+D56+D57+D58+D60</f>
        <v>528.37</v>
      </c>
      <c r="E54" s="16">
        <f>E55+E56+E57+E58+E60</f>
        <v>835.39</v>
      </c>
      <c r="F54" s="16">
        <f>F55+F56+F57+F58+F60</f>
        <v>451.81</v>
      </c>
      <c r="G54" s="16">
        <f>G55+G56+G57+G58+G60</f>
        <v>804.4</v>
      </c>
      <c r="H54" s="16">
        <f>H55+H56+H57+H58+H60</f>
        <v>828.62</v>
      </c>
      <c r="I54" s="16">
        <f>I55+I56+I57+I58+I60</f>
        <v>451.78000000000003</v>
      </c>
      <c r="J54" s="16">
        <f>J55+J56+J57+J58+J60</f>
        <v>855.17</v>
      </c>
      <c r="K54" s="16">
        <f>K55+K56+K57+K58+K60</f>
        <v>536.4</v>
      </c>
      <c r="L54" s="16">
        <f>L55+L56+L57+L58+L60</f>
        <v>382.25</v>
      </c>
      <c r="M54" s="16">
        <f>M55+M56+M57+M58+M60</f>
        <v>243.07000000000002</v>
      </c>
      <c r="N54" s="16">
        <f>N55+N56+N57+N58+N60</f>
        <v>398.19000000000005</v>
      </c>
      <c r="O54" s="16">
        <f>O55+O56+O57+O58+O60</f>
        <v>298.52</v>
      </c>
      <c r="P54" s="16">
        <f>P55+P56+P57+P58+P60</f>
        <v>121.30999999999999</v>
      </c>
      <c r="Q54" s="16">
        <f>Q55+Q56+Q57+Q58+Q60</f>
        <v>243.5</v>
      </c>
      <c r="R54" s="16">
        <f>R55+R56+R57+R58+R60</f>
        <v>191.36</v>
      </c>
      <c r="S54" s="16">
        <f>S55+S56+S57+S58+S60</f>
        <v>557.58000000000004</v>
      </c>
      <c r="T54" s="16">
        <f>T55+T56+T57+T58+T60</f>
        <v>491.29</v>
      </c>
      <c r="U54" s="16">
        <f>U55+U56+U57+U58+U60</f>
        <v>577.30999999999995</v>
      </c>
      <c r="V54" s="16">
        <f>V55+V56+V57+V58+V60</f>
        <v>483.25</v>
      </c>
      <c r="W54" s="16">
        <f>W55+W56+W57+W58+W60</f>
        <v>256.70999999999998</v>
      </c>
      <c r="X54" s="16">
        <f>X55+X56+X57+X58+X60</f>
        <v>402.43000000000006</v>
      </c>
      <c r="Y54" s="16">
        <f>Y55+Y56+Y57+Y58+Y60</f>
        <v>519.44999999999993</v>
      </c>
      <c r="Z54" s="16">
        <f>Z55+Z56+Z57+Z58+Z60</f>
        <v>177.24999999999997</v>
      </c>
      <c r="AA54" s="16">
        <f>AA55+AA56+AA57+AA58+AA60</f>
        <v>363.38</v>
      </c>
      <c r="AB54" s="16">
        <f>AB55+AB56+AB57+AB58+AB60</f>
        <v>173.64000000000001</v>
      </c>
      <c r="AC54" s="16">
        <f>AC55+AC56+AC57+AC58+AC60</f>
        <v>439.48999999999995</v>
      </c>
      <c r="AD54" s="16">
        <f>AD55+AD56+AD57+AD58+AD60</f>
        <v>267.14000000000004</v>
      </c>
      <c r="AE54" s="16">
        <f>AE55+AE56+AE57+AE58+AE60</f>
        <v>448.86</v>
      </c>
      <c r="AF54" s="16">
        <f>AF55+AF56+AF57+AF58+AF60</f>
        <v>234.61</v>
      </c>
      <c r="AG54" s="16">
        <f>AG55+AG56+AG57+AG58+AG60</f>
        <v>272.81</v>
      </c>
      <c r="AH54" s="38"/>
      <c r="AI54" s="39"/>
      <c r="AJ54" s="38"/>
      <c r="AK54" s="38"/>
      <c r="AL54" s="39"/>
      <c r="AM54" s="38"/>
      <c r="AN54" s="38"/>
      <c r="AO54" s="39"/>
    </row>
    <row r="55" spans="1:41" s="41" customFormat="1" ht="24.75" customHeight="1" x14ac:dyDescent="0.25">
      <c r="A55" s="30">
        <v>11</v>
      </c>
      <c r="B55" s="15" t="s">
        <v>64</v>
      </c>
      <c r="C55" s="16">
        <f>D55+E55+F55+G55+H55+I55+J55+K55+L55+M55+N55+O55+P55+Q55+R55+S55+T55+U55+V55+W55+X55+Y55+Z55+AA55+AB55+AC55+AD55+AE55+AF55+AG55</f>
        <v>3183.41</v>
      </c>
      <c r="D55" s="33">
        <v>131.06</v>
      </c>
      <c r="E55" s="33">
        <v>207.2</v>
      </c>
      <c r="F55" s="33">
        <v>112.05</v>
      </c>
      <c r="G55" s="33">
        <v>199.5</v>
      </c>
      <c r="H55" s="33">
        <v>205.57</v>
      </c>
      <c r="I55" s="33">
        <v>112.05</v>
      </c>
      <c r="J55" s="33">
        <v>212.1</v>
      </c>
      <c r="K55" s="33">
        <v>133.04</v>
      </c>
      <c r="L55" s="33">
        <v>94.8</v>
      </c>
      <c r="M55" s="33">
        <v>60.28</v>
      </c>
      <c r="N55" s="33">
        <v>98.76</v>
      </c>
      <c r="O55" s="33">
        <v>74.040000000000006</v>
      </c>
      <c r="P55" s="33">
        <v>30.08</v>
      </c>
      <c r="Q55" s="33">
        <v>60.4</v>
      </c>
      <c r="R55" s="33">
        <v>47.46</v>
      </c>
      <c r="S55" s="33">
        <v>138.29</v>
      </c>
      <c r="T55" s="33">
        <v>121.85</v>
      </c>
      <c r="U55" s="33">
        <v>143.18</v>
      </c>
      <c r="V55" s="33">
        <v>119.86</v>
      </c>
      <c r="W55" s="33">
        <v>63.66</v>
      </c>
      <c r="X55" s="33">
        <v>99.81</v>
      </c>
      <c r="Y55" s="33">
        <v>128.84</v>
      </c>
      <c r="Z55" s="33">
        <v>43.96</v>
      </c>
      <c r="AA55" s="33">
        <v>90.13</v>
      </c>
      <c r="AB55" s="33">
        <v>43.03</v>
      </c>
      <c r="AC55" s="33">
        <v>109.02</v>
      </c>
      <c r="AD55" s="33">
        <v>66.23</v>
      </c>
      <c r="AE55" s="33">
        <v>111.35</v>
      </c>
      <c r="AF55" s="33">
        <v>58.18</v>
      </c>
      <c r="AG55" s="33">
        <v>67.63</v>
      </c>
      <c r="AH55" s="38"/>
      <c r="AI55" s="39"/>
      <c r="AJ55" s="38"/>
      <c r="AK55" s="38"/>
      <c r="AL55" s="39"/>
      <c r="AM55" s="38"/>
      <c r="AN55" s="38"/>
      <c r="AO55" s="39"/>
    </row>
    <row r="56" spans="1:41" ht="21" customHeight="1" x14ac:dyDescent="0.25">
      <c r="A56" s="30">
        <v>12</v>
      </c>
      <c r="B56" s="47" t="s">
        <v>65</v>
      </c>
      <c r="C56" s="16">
        <f>D56+E56+F56+G56+H56+I56+J56+K56+L56+M56+N56+O56+P56+Q56+R56+S56+T56+U56+V56+W56+X56+Y56+Z56+AA56+AB56+AC56+AD56+AE56+AF56+AG56</f>
        <v>6770.5199999999977</v>
      </c>
      <c r="D56" s="33">
        <v>278.74</v>
      </c>
      <c r="E56" s="33">
        <v>440.67</v>
      </c>
      <c r="F56" s="33">
        <v>238.31</v>
      </c>
      <c r="G56" s="33">
        <v>424.3</v>
      </c>
      <c r="H56" s="33">
        <v>437.2</v>
      </c>
      <c r="I56" s="33">
        <v>238.31</v>
      </c>
      <c r="J56" s="33">
        <v>451.09</v>
      </c>
      <c r="K56" s="33">
        <v>282.95</v>
      </c>
      <c r="L56" s="33">
        <v>201.61</v>
      </c>
      <c r="M56" s="33">
        <v>128.21</v>
      </c>
      <c r="N56" s="33">
        <v>210.04</v>
      </c>
      <c r="O56" s="33">
        <v>157.47</v>
      </c>
      <c r="P56" s="33">
        <v>63.98</v>
      </c>
      <c r="Q56" s="33">
        <v>128.46</v>
      </c>
      <c r="R56" s="33">
        <v>100.93</v>
      </c>
      <c r="S56" s="33">
        <v>294.11</v>
      </c>
      <c r="T56" s="33">
        <v>259.14999999999998</v>
      </c>
      <c r="U56" s="33">
        <v>304.52999999999997</v>
      </c>
      <c r="V56" s="33">
        <v>254.93</v>
      </c>
      <c r="W56" s="33">
        <v>135.4</v>
      </c>
      <c r="X56" s="33">
        <v>212.28</v>
      </c>
      <c r="Y56" s="33">
        <v>274.02</v>
      </c>
      <c r="Z56" s="33">
        <v>93.49</v>
      </c>
      <c r="AA56" s="33">
        <v>191.69</v>
      </c>
      <c r="AB56" s="33">
        <v>91.51</v>
      </c>
      <c r="AC56" s="33">
        <v>231.87</v>
      </c>
      <c r="AD56" s="33">
        <v>140.86000000000001</v>
      </c>
      <c r="AE56" s="33">
        <v>236.83</v>
      </c>
      <c r="AF56" s="33">
        <v>123.75</v>
      </c>
      <c r="AG56" s="33">
        <v>143.83000000000001</v>
      </c>
      <c r="AI56" s="14"/>
      <c r="AL56" s="14"/>
      <c r="AO56" s="14"/>
    </row>
    <row r="57" spans="1:41" ht="22.5" customHeight="1" x14ac:dyDescent="0.25">
      <c r="A57" s="30">
        <v>13</v>
      </c>
      <c r="B57" s="47" t="s">
        <v>46</v>
      </c>
      <c r="C57" s="16">
        <f>D57+E57+F57+G57+H57+I57+J57+K57+L57+M57+N57+O57+P57+Q57+R57+S57+T57+U57+V57+W57+X57+Y57+Z57+AA57+AB57+AC57+AD57+AE57+AF57+AG57</f>
        <v>2044.7</v>
      </c>
      <c r="D57" s="33">
        <v>84.19</v>
      </c>
      <c r="E57" s="33">
        <v>133.08000000000001</v>
      </c>
      <c r="F57" s="33">
        <v>71.97</v>
      </c>
      <c r="G57" s="33">
        <v>128.13999999999999</v>
      </c>
      <c r="H57" s="33">
        <v>132.03</v>
      </c>
      <c r="I57" s="33">
        <v>71.97</v>
      </c>
      <c r="J57" s="33">
        <v>136.22999999999999</v>
      </c>
      <c r="K57" s="33">
        <v>85.45</v>
      </c>
      <c r="L57" s="33">
        <v>60.89</v>
      </c>
      <c r="M57" s="33">
        <v>38.72</v>
      </c>
      <c r="N57" s="33">
        <v>63.43</v>
      </c>
      <c r="O57" s="33">
        <v>47.56</v>
      </c>
      <c r="P57" s="33">
        <v>19.32</v>
      </c>
      <c r="Q57" s="33">
        <v>38.79</v>
      </c>
      <c r="R57" s="33">
        <v>30.48</v>
      </c>
      <c r="S57" s="33">
        <v>88.82</v>
      </c>
      <c r="T57" s="33">
        <v>78.260000000000005</v>
      </c>
      <c r="U57" s="33">
        <v>91.97</v>
      </c>
      <c r="V57" s="33">
        <v>76.989999999999995</v>
      </c>
      <c r="W57" s="33">
        <v>40.89</v>
      </c>
      <c r="X57" s="33">
        <v>64.11</v>
      </c>
      <c r="Y57" s="33">
        <v>82.76</v>
      </c>
      <c r="Z57" s="33">
        <v>28.23</v>
      </c>
      <c r="AA57" s="33">
        <v>57.89</v>
      </c>
      <c r="AB57" s="33">
        <v>27.64</v>
      </c>
      <c r="AC57" s="33">
        <v>70.02</v>
      </c>
      <c r="AD57" s="33">
        <v>42.54</v>
      </c>
      <c r="AE57" s="33">
        <v>71.52</v>
      </c>
      <c r="AF57" s="33">
        <v>37.369999999999997</v>
      </c>
      <c r="AG57" s="33">
        <v>43.44</v>
      </c>
      <c r="AI57" s="14"/>
      <c r="AL57" s="14"/>
      <c r="AO57" s="14"/>
    </row>
    <row r="58" spans="1:41" ht="27" customHeight="1" x14ac:dyDescent="0.25">
      <c r="A58" s="30">
        <v>14</v>
      </c>
      <c r="B58" s="37" t="s">
        <v>66</v>
      </c>
      <c r="C58" s="16">
        <f>C59</f>
        <v>142.89999999999998</v>
      </c>
      <c r="D58" s="16">
        <f t="shared" ref="D58:Y58" si="16">D59</f>
        <v>5.88</v>
      </c>
      <c r="E58" s="16">
        <f t="shared" si="16"/>
        <v>9.3000000000000007</v>
      </c>
      <c r="F58" s="16">
        <f t="shared" si="16"/>
        <v>5.03</v>
      </c>
      <c r="G58" s="16">
        <f t="shared" si="16"/>
        <v>8.9600000000000009</v>
      </c>
      <c r="H58" s="16">
        <f t="shared" si="16"/>
        <v>9.23</v>
      </c>
      <c r="I58" s="16">
        <f t="shared" si="16"/>
        <v>5.03</v>
      </c>
      <c r="J58" s="16">
        <f t="shared" si="16"/>
        <v>9.52</v>
      </c>
      <c r="K58" s="16">
        <f t="shared" si="16"/>
        <v>5.97</v>
      </c>
      <c r="L58" s="16">
        <f t="shared" si="16"/>
        <v>4.26</v>
      </c>
      <c r="M58" s="16">
        <f t="shared" si="16"/>
        <v>2.71</v>
      </c>
      <c r="N58" s="16">
        <f t="shared" si="16"/>
        <v>4.43</v>
      </c>
      <c r="O58" s="16">
        <f t="shared" si="16"/>
        <v>3.32</v>
      </c>
      <c r="P58" s="16">
        <f t="shared" si="16"/>
        <v>1.35</v>
      </c>
      <c r="Q58" s="16">
        <f t="shared" si="16"/>
        <v>2.71</v>
      </c>
      <c r="R58" s="16">
        <f t="shared" si="16"/>
        <v>2.13</v>
      </c>
      <c r="S58" s="16">
        <f t="shared" si="16"/>
        <v>6.21</v>
      </c>
      <c r="T58" s="16">
        <f t="shared" si="16"/>
        <v>5.47</v>
      </c>
      <c r="U58" s="16">
        <f t="shared" si="16"/>
        <v>6.43</v>
      </c>
      <c r="V58" s="16">
        <f t="shared" si="16"/>
        <v>5.38</v>
      </c>
      <c r="W58" s="16">
        <f t="shared" si="16"/>
        <v>2.86</v>
      </c>
      <c r="X58" s="16">
        <f t="shared" si="16"/>
        <v>4.4800000000000004</v>
      </c>
      <c r="Y58" s="16">
        <f t="shared" si="16"/>
        <v>5.78</v>
      </c>
      <c r="Z58" s="16">
        <f t="shared" ref="Z58:AG58" si="17">Z59</f>
        <v>1.97</v>
      </c>
      <c r="AA58" s="16">
        <f t="shared" si="17"/>
        <v>4.05</v>
      </c>
      <c r="AB58" s="16">
        <f t="shared" si="17"/>
        <v>1.93</v>
      </c>
      <c r="AC58" s="16">
        <f t="shared" si="17"/>
        <v>4.8899999999999997</v>
      </c>
      <c r="AD58" s="16">
        <f t="shared" si="17"/>
        <v>2.97</v>
      </c>
      <c r="AE58" s="16">
        <f t="shared" si="17"/>
        <v>5</v>
      </c>
      <c r="AF58" s="16">
        <f t="shared" si="17"/>
        <v>2.61</v>
      </c>
      <c r="AG58" s="16">
        <f t="shared" si="17"/>
        <v>3.04</v>
      </c>
      <c r="AI58" s="14"/>
      <c r="AL58" s="14"/>
      <c r="AO58" s="14"/>
    </row>
    <row r="59" spans="1:41" ht="20.25" customHeight="1" x14ac:dyDescent="0.25">
      <c r="A59" s="30"/>
      <c r="B59" s="47" t="s">
        <v>67</v>
      </c>
      <c r="C59" s="16">
        <f>D59+E59+F59+G59+H59+I59+J59+K59+L59+M59+N59+O59+P59+Q59+R59+S59+T59+U59+V59+W59+X59+Y59+Z59+AA59+AB59+AC59+AD59+AE59+AF59+AG59</f>
        <v>142.89999999999998</v>
      </c>
      <c r="D59" s="33">
        <v>5.88</v>
      </c>
      <c r="E59" s="33">
        <v>9.3000000000000007</v>
      </c>
      <c r="F59" s="33">
        <v>5.03</v>
      </c>
      <c r="G59" s="33">
        <v>8.9600000000000009</v>
      </c>
      <c r="H59" s="33">
        <v>9.23</v>
      </c>
      <c r="I59" s="33">
        <v>5.03</v>
      </c>
      <c r="J59" s="33">
        <v>9.52</v>
      </c>
      <c r="K59" s="33">
        <v>5.97</v>
      </c>
      <c r="L59" s="33">
        <v>4.26</v>
      </c>
      <c r="M59" s="33">
        <v>2.71</v>
      </c>
      <c r="N59" s="33">
        <v>4.43</v>
      </c>
      <c r="O59" s="33">
        <v>3.32</v>
      </c>
      <c r="P59" s="33">
        <v>1.35</v>
      </c>
      <c r="Q59" s="33">
        <v>2.71</v>
      </c>
      <c r="R59" s="33">
        <v>2.13</v>
      </c>
      <c r="S59" s="33">
        <v>6.21</v>
      </c>
      <c r="T59" s="33">
        <v>5.47</v>
      </c>
      <c r="U59" s="33">
        <v>6.43</v>
      </c>
      <c r="V59" s="33">
        <v>5.38</v>
      </c>
      <c r="W59" s="33">
        <v>2.86</v>
      </c>
      <c r="X59" s="33">
        <v>4.4800000000000004</v>
      </c>
      <c r="Y59" s="33">
        <v>5.78</v>
      </c>
      <c r="Z59" s="33">
        <v>1.97</v>
      </c>
      <c r="AA59" s="33">
        <v>4.05</v>
      </c>
      <c r="AB59" s="33">
        <v>1.93</v>
      </c>
      <c r="AC59" s="33">
        <v>4.8899999999999997</v>
      </c>
      <c r="AD59" s="33">
        <v>2.97</v>
      </c>
      <c r="AE59" s="33">
        <v>5</v>
      </c>
      <c r="AF59" s="33">
        <v>2.61</v>
      </c>
      <c r="AG59" s="33">
        <v>3.04</v>
      </c>
      <c r="AI59" s="14"/>
      <c r="AL59" s="14"/>
      <c r="AO59" s="14"/>
    </row>
    <row r="60" spans="1:41" s="48" customFormat="1" ht="34.5" customHeight="1" x14ac:dyDescent="0.25">
      <c r="A60" s="30">
        <v>15</v>
      </c>
      <c r="B60" s="19" t="s">
        <v>68</v>
      </c>
      <c r="C60" s="16">
        <f>C61+C62+C63+C64+C65+C66+C67+C68+C69+C70+C71+C73</f>
        <v>693.8</v>
      </c>
      <c r="D60" s="16">
        <f t="shared" ref="D60:Y60" si="18">D61+D62+D63+D64+D65+D66+D67+D68+D69+D70+D71+D73</f>
        <v>28.499999999999993</v>
      </c>
      <c r="E60" s="16">
        <f t="shared" si="18"/>
        <v>45.14</v>
      </c>
      <c r="F60" s="16">
        <f t="shared" si="18"/>
        <v>24.449999999999996</v>
      </c>
      <c r="G60" s="16">
        <f t="shared" si="18"/>
        <v>43.499999999999993</v>
      </c>
      <c r="H60" s="16">
        <f t="shared" si="18"/>
        <v>44.59</v>
      </c>
      <c r="I60" s="16">
        <f t="shared" si="18"/>
        <v>24.419999999999995</v>
      </c>
      <c r="J60" s="16">
        <f t="shared" si="18"/>
        <v>46.230000000000004</v>
      </c>
      <c r="K60" s="16">
        <f t="shared" si="18"/>
        <v>28.990000000000002</v>
      </c>
      <c r="L60" s="16">
        <f t="shared" si="18"/>
        <v>20.690000000000005</v>
      </c>
      <c r="M60" s="16">
        <f t="shared" si="18"/>
        <v>13.15</v>
      </c>
      <c r="N60" s="16">
        <f t="shared" si="18"/>
        <v>21.530000000000005</v>
      </c>
      <c r="O60" s="16">
        <f t="shared" si="18"/>
        <v>16.13</v>
      </c>
      <c r="P60" s="16">
        <f t="shared" si="18"/>
        <v>6.58</v>
      </c>
      <c r="Q60" s="16">
        <f t="shared" si="18"/>
        <v>13.14</v>
      </c>
      <c r="R60" s="16">
        <f t="shared" si="18"/>
        <v>10.360000000000001</v>
      </c>
      <c r="S60" s="16">
        <f t="shared" si="18"/>
        <v>30.150000000000002</v>
      </c>
      <c r="T60" s="16">
        <f t="shared" si="18"/>
        <v>26.559999999999995</v>
      </c>
      <c r="U60" s="16">
        <f t="shared" si="18"/>
        <v>31.200000000000006</v>
      </c>
      <c r="V60" s="16">
        <f t="shared" si="18"/>
        <v>26.09</v>
      </c>
      <c r="W60" s="16">
        <f t="shared" si="18"/>
        <v>13.899999999999999</v>
      </c>
      <c r="X60" s="16">
        <f t="shared" si="18"/>
        <v>21.75</v>
      </c>
      <c r="Y60" s="16">
        <f t="shared" si="18"/>
        <v>28.05</v>
      </c>
      <c r="Z60" s="16">
        <f t="shared" ref="Z60:AG60" si="19">Z61+Z62+Z63+Z64+Z65+Z66+Z67+Z68+Z69+Z70+Z71+Z73</f>
        <v>9.6000000000000014</v>
      </c>
      <c r="AA60" s="16">
        <f t="shared" si="19"/>
        <v>19.62</v>
      </c>
      <c r="AB60" s="16">
        <f t="shared" si="19"/>
        <v>9.5300000000000011</v>
      </c>
      <c r="AC60" s="16">
        <f t="shared" si="19"/>
        <v>23.69</v>
      </c>
      <c r="AD60" s="16">
        <f t="shared" si="19"/>
        <v>14.540000000000001</v>
      </c>
      <c r="AE60" s="16">
        <f t="shared" si="19"/>
        <v>24.16</v>
      </c>
      <c r="AF60" s="16">
        <f t="shared" si="19"/>
        <v>12.7</v>
      </c>
      <c r="AG60" s="16">
        <f t="shared" si="19"/>
        <v>14.870000000000001</v>
      </c>
      <c r="AH60" s="24"/>
      <c r="AI60" s="24"/>
      <c r="AJ60" s="24"/>
      <c r="AK60" s="24"/>
      <c r="AL60" s="24"/>
      <c r="AM60" s="24"/>
      <c r="AN60" s="24"/>
      <c r="AO60" s="24"/>
    </row>
    <row r="61" spans="1:41" ht="25.5" customHeight="1" x14ac:dyDescent="0.25">
      <c r="A61" s="30"/>
      <c r="B61" s="45" t="s">
        <v>69</v>
      </c>
      <c r="C61" s="16">
        <f>D61+E61+F61+G61+H61+I61+J61+K61+L61+M61+N61+O61+P61+Q61+R61+S61+T61+U61+V61+W61+X61+Y61+Z61+AA61+AB61+AC61+AD61+AE61+AF61+AG61</f>
        <v>13.379999999999997</v>
      </c>
      <c r="D61" s="33">
        <v>0.55000000000000004</v>
      </c>
      <c r="E61" s="33">
        <v>0.87</v>
      </c>
      <c r="F61" s="33">
        <v>0.47</v>
      </c>
      <c r="G61" s="33">
        <v>0.84</v>
      </c>
      <c r="H61" s="33">
        <v>0.86</v>
      </c>
      <c r="I61" s="33">
        <v>0.47</v>
      </c>
      <c r="J61" s="33">
        <v>0.89</v>
      </c>
      <c r="K61" s="33">
        <v>0.56000000000000005</v>
      </c>
      <c r="L61" s="33">
        <v>0.4</v>
      </c>
      <c r="M61" s="33">
        <v>0.25</v>
      </c>
      <c r="N61" s="33">
        <v>0.42</v>
      </c>
      <c r="O61" s="33">
        <v>0.31</v>
      </c>
      <c r="P61" s="33">
        <v>0.13</v>
      </c>
      <c r="Q61" s="33">
        <v>0.25</v>
      </c>
      <c r="R61" s="33">
        <v>0.2</v>
      </c>
      <c r="S61" s="33">
        <v>0.57999999999999996</v>
      </c>
      <c r="T61" s="33">
        <v>0.51</v>
      </c>
      <c r="U61" s="33">
        <v>0.6</v>
      </c>
      <c r="V61" s="33">
        <v>0.5</v>
      </c>
      <c r="W61" s="33">
        <v>0.27</v>
      </c>
      <c r="X61" s="33">
        <v>0.42</v>
      </c>
      <c r="Y61" s="33">
        <v>0.54</v>
      </c>
      <c r="Z61" s="33">
        <v>0.18</v>
      </c>
      <c r="AA61" s="33">
        <v>0.38</v>
      </c>
      <c r="AB61" s="33">
        <v>0.18</v>
      </c>
      <c r="AC61" s="33">
        <v>0.47</v>
      </c>
      <c r="AD61" s="33">
        <v>0.28000000000000003</v>
      </c>
      <c r="AE61" s="33">
        <v>0.47</v>
      </c>
      <c r="AF61" s="33">
        <v>0.25</v>
      </c>
      <c r="AG61" s="33">
        <v>0.28000000000000003</v>
      </c>
      <c r="AH61" s="49"/>
      <c r="AI61" s="49"/>
      <c r="AJ61" s="49"/>
      <c r="AK61" s="49"/>
      <c r="AL61" s="49"/>
      <c r="AM61" s="49"/>
      <c r="AN61" s="49"/>
      <c r="AO61" s="49"/>
    </row>
    <row r="62" spans="1:41" s="5" customFormat="1" ht="21" customHeight="1" x14ac:dyDescent="0.25">
      <c r="A62" s="30"/>
      <c r="B62" s="45" t="s">
        <v>70</v>
      </c>
      <c r="C62" s="16">
        <f>D62+E62+F62+G62+H62+I62+J62+K62+L62+M62+N62+O62+P62+Q62+R62+S62+T62+U62+V62+W62+X62+Y62+Z62+AA62+AB62+AC62+AD62+AE62+AF62+AG62</f>
        <v>199.60000000000002</v>
      </c>
      <c r="D62" s="33">
        <v>8.1999999999999993</v>
      </c>
      <c r="E62" s="33">
        <v>12.98</v>
      </c>
      <c r="F62" s="33">
        <v>7.03</v>
      </c>
      <c r="G62" s="33">
        <v>12.51</v>
      </c>
      <c r="H62" s="33">
        <v>12.89</v>
      </c>
      <c r="I62" s="33">
        <v>7.03</v>
      </c>
      <c r="J62" s="33">
        <v>13.3</v>
      </c>
      <c r="K62" s="33">
        <v>8.34</v>
      </c>
      <c r="L62" s="33">
        <v>5.94</v>
      </c>
      <c r="M62" s="33">
        <v>3.78</v>
      </c>
      <c r="N62" s="33">
        <v>6.19</v>
      </c>
      <c r="O62" s="33">
        <v>4.6399999999999997</v>
      </c>
      <c r="P62" s="33">
        <v>1.89</v>
      </c>
      <c r="Q62" s="33">
        <v>3.79</v>
      </c>
      <c r="R62" s="33">
        <v>2.98</v>
      </c>
      <c r="S62" s="33">
        <v>8.67</v>
      </c>
      <c r="T62" s="33">
        <v>7.64</v>
      </c>
      <c r="U62" s="33">
        <v>8.98</v>
      </c>
      <c r="V62" s="33">
        <v>7.52</v>
      </c>
      <c r="W62" s="33">
        <v>3.99</v>
      </c>
      <c r="X62" s="33">
        <v>6.26</v>
      </c>
      <c r="Y62" s="33">
        <v>8.08</v>
      </c>
      <c r="Z62" s="33">
        <v>2.76</v>
      </c>
      <c r="AA62" s="33">
        <v>5.65</v>
      </c>
      <c r="AB62" s="33">
        <v>2.7</v>
      </c>
      <c r="AC62" s="33">
        <v>6.84</v>
      </c>
      <c r="AD62" s="33">
        <v>4.1500000000000004</v>
      </c>
      <c r="AE62" s="33">
        <v>6.98</v>
      </c>
      <c r="AF62" s="33">
        <v>3.65</v>
      </c>
      <c r="AG62" s="33">
        <v>4.24</v>
      </c>
      <c r="AH62" s="50"/>
      <c r="AI62" s="13"/>
      <c r="AJ62" s="13"/>
      <c r="AK62" s="13"/>
      <c r="AL62" s="13"/>
      <c r="AM62" s="13"/>
      <c r="AN62" s="13"/>
      <c r="AO62" s="13"/>
    </row>
    <row r="63" spans="1:41" ht="39" customHeight="1" x14ac:dyDescent="0.25">
      <c r="A63" s="30"/>
      <c r="B63" s="45" t="s">
        <v>71</v>
      </c>
      <c r="C63" s="16">
        <f>D63+E63+F63+G63+H63+I63+J63+K63+L63+M63+N63+O63+P63+Q63+R63+S63+T63+U63+V63+W63+X63+Y63+Z63+AA63+AB63+AC63+AD63+AE63+AF63+AG63</f>
        <v>103.36000000000003</v>
      </c>
      <c r="D63" s="33">
        <v>4.22</v>
      </c>
      <c r="E63" s="33">
        <v>6.73</v>
      </c>
      <c r="F63" s="33">
        <v>3.64</v>
      </c>
      <c r="G63" s="33">
        <v>6.48</v>
      </c>
      <c r="H63" s="33">
        <v>6.67</v>
      </c>
      <c r="I63" s="33">
        <v>3.64</v>
      </c>
      <c r="J63" s="33">
        <v>6.89</v>
      </c>
      <c r="K63" s="33">
        <v>4.32</v>
      </c>
      <c r="L63" s="33">
        <v>3.08</v>
      </c>
      <c r="M63" s="33">
        <v>1.96</v>
      </c>
      <c r="N63" s="33">
        <v>3.21</v>
      </c>
      <c r="O63" s="33">
        <v>2.4</v>
      </c>
      <c r="P63" s="33">
        <v>0.98</v>
      </c>
      <c r="Q63" s="33">
        <v>1.96</v>
      </c>
      <c r="R63" s="33">
        <v>1.54</v>
      </c>
      <c r="S63" s="33">
        <v>4.49</v>
      </c>
      <c r="T63" s="33">
        <v>3.96</v>
      </c>
      <c r="U63" s="33">
        <v>4.6500000000000004</v>
      </c>
      <c r="V63" s="33">
        <v>3.89</v>
      </c>
      <c r="W63" s="33">
        <v>2.0699999999999998</v>
      </c>
      <c r="X63" s="33">
        <v>3.24</v>
      </c>
      <c r="Y63" s="33">
        <v>4.18</v>
      </c>
      <c r="Z63" s="33">
        <v>1.43</v>
      </c>
      <c r="AA63" s="33">
        <v>2.93</v>
      </c>
      <c r="AB63" s="33">
        <v>1.4</v>
      </c>
      <c r="AC63" s="33">
        <v>3.54</v>
      </c>
      <c r="AD63" s="33">
        <v>2.15</v>
      </c>
      <c r="AE63" s="33">
        <v>3.62</v>
      </c>
      <c r="AF63" s="33">
        <v>1.89</v>
      </c>
      <c r="AG63" s="33">
        <v>2.2000000000000002</v>
      </c>
    </row>
    <row r="64" spans="1:41" ht="31.5" customHeight="1" x14ac:dyDescent="0.25">
      <c r="A64" s="51"/>
      <c r="B64" s="45" t="s">
        <v>72</v>
      </c>
      <c r="C64" s="16">
        <f>D64+E64+F64+G64+H64+I64+J64+K64+L64+M64+N64+O64+P64+Q64+R64+S64+T64+U64+V64+W64+X64+Y64+Z64+AA64+AB64+AC64+AD64+AE64+AF64+AG64</f>
        <v>28.669999999999995</v>
      </c>
      <c r="D64" s="33">
        <v>1.17</v>
      </c>
      <c r="E64" s="33">
        <v>1.87</v>
      </c>
      <c r="F64" s="33">
        <v>1.01</v>
      </c>
      <c r="G64" s="33">
        <v>1.8</v>
      </c>
      <c r="H64" s="33">
        <v>1.85</v>
      </c>
      <c r="I64" s="33">
        <v>1.01</v>
      </c>
      <c r="J64" s="33">
        <v>1.91</v>
      </c>
      <c r="K64" s="33">
        <v>1.2</v>
      </c>
      <c r="L64" s="33">
        <v>0.85</v>
      </c>
      <c r="M64" s="33">
        <v>0.54</v>
      </c>
      <c r="N64" s="33">
        <v>0.89</v>
      </c>
      <c r="O64" s="33">
        <v>0.67</v>
      </c>
      <c r="P64" s="33">
        <v>0.27</v>
      </c>
      <c r="Q64" s="33">
        <v>0.54</v>
      </c>
      <c r="R64" s="33">
        <v>0.43</v>
      </c>
      <c r="S64" s="33">
        <v>1.25</v>
      </c>
      <c r="T64" s="33">
        <v>1.1000000000000001</v>
      </c>
      <c r="U64" s="33">
        <v>1.29</v>
      </c>
      <c r="V64" s="33">
        <v>1.08</v>
      </c>
      <c r="W64" s="33">
        <v>0.56999999999999995</v>
      </c>
      <c r="X64" s="33">
        <v>0.9</v>
      </c>
      <c r="Y64" s="33">
        <v>1.1599999999999999</v>
      </c>
      <c r="Z64" s="33">
        <v>0.4</v>
      </c>
      <c r="AA64" s="33">
        <v>0.81</v>
      </c>
      <c r="AB64" s="33">
        <v>0.39</v>
      </c>
      <c r="AC64" s="33">
        <v>0.98</v>
      </c>
      <c r="AD64" s="33">
        <v>0.6</v>
      </c>
      <c r="AE64" s="33">
        <v>1</v>
      </c>
      <c r="AF64" s="33">
        <v>0.52</v>
      </c>
      <c r="AG64" s="33">
        <v>0.61</v>
      </c>
    </row>
    <row r="65" spans="1:33" ht="25.5" customHeight="1" x14ac:dyDescent="0.25">
      <c r="A65" s="51"/>
      <c r="B65" s="45" t="s">
        <v>73</v>
      </c>
      <c r="C65" s="16">
        <f>D65+E65+F65+G65+H65+I65+J65+K65+L65+M65+N65+O65+P65+Q65+R65+S65+T65+U65+V65+W65+X65+Y65+Z65+AA65+AB65+AC65+AD65+AE65+AF65+AG65</f>
        <v>12.330000000000002</v>
      </c>
      <c r="D65" s="52">
        <v>0.51</v>
      </c>
      <c r="E65" s="52">
        <v>0.8</v>
      </c>
      <c r="F65" s="52">
        <v>0.43</v>
      </c>
      <c r="G65" s="52">
        <v>0.77</v>
      </c>
      <c r="H65" s="52">
        <v>0.8</v>
      </c>
      <c r="I65" s="52">
        <v>0.43</v>
      </c>
      <c r="J65" s="52">
        <v>0.82</v>
      </c>
      <c r="K65" s="52">
        <v>0.52</v>
      </c>
      <c r="L65" s="52">
        <v>0.37</v>
      </c>
      <c r="M65" s="52">
        <v>0.23</v>
      </c>
      <c r="N65" s="52">
        <v>0.38</v>
      </c>
      <c r="O65" s="52">
        <v>0.28999999999999998</v>
      </c>
      <c r="P65" s="52">
        <v>0.12</v>
      </c>
      <c r="Q65" s="52">
        <v>0.23</v>
      </c>
      <c r="R65" s="52">
        <v>0.18</v>
      </c>
      <c r="S65" s="52">
        <v>0.54</v>
      </c>
      <c r="T65" s="52">
        <v>0.47</v>
      </c>
      <c r="U65" s="52">
        <v>0.55000000000000004</v>
      </c>
      <c r="V65" s="52">
        <v>0.46</v>
      </c>
      <c r="W65" s="52">
        <v>0.25</v>
      </c>
      <c r="X65" s="52">
        <v>0.39</v>
      </c>
      <c r="Y65" s="52">
        <v>0.5</v>
      </c>
      <c r="Z65" s="52">
        <v>0.17</v>
      </c>
      <c r="AA65" s="52">
        <v>0.35</v>
      </c>
      <c r="AB65" s="52">
        <v>0.17</v>
      </c>
      <c r="AC65" s="52">
        <v>0.42</v>
      </c>
      <c r="AD65" s="52">
        <v>0.26</v>
      </c>
      <c r="AE65" s="52">
        <v>0.43</v>
      </c>
      <c r="AF65" s="52">
        <v>0.23</v>
      </c>
      <c r="AG65" s="52">
        <v>0.26</v>
      </c>
    </row>
    <row r="66" spans="1:33" ht="25.5" customHeight="1" x14ac:dyDescent="0.25">
      <c r="A66" s="51"/>
      <c r="B66" s="45" t="s">
        <v>74</v>
      </c>
      <c r="C66" s="16">
        <f>D66+E66+F66+G66+H66+I66+J66+K66+L66+M66+N66+O66+P66+Q66+R66+S66+T66+U66+V66+W66+X66+Y66+Z66+AA66+AB66+AC66+AD66+AE66+AF66+AG66</f>
        <v>98.289999999999992</v>
      </c>
      <c r="D66" s="52">
        <v>4.0199999999999996</v>
      </c>
      <c r="E66" s="52">
        <v>6.4</v>
      </c>
      <c r="F66" s="52">
        <v>3.46</v>
      </c>
      <c r="G66" s="52">
        <v>6.16</v>
      </c>
      <c r="H66" s="52">
        <v>6.35</v>
      </c>
      <c r="I66" s="52">
        <v>3.46</v>
      </c>
      <c r="J66" s="52">
        <v>6.55</v>
      </c>
      <c r="K66" s="52">
        <v>4.1100000000000003</v>
      </c>
      <c r="L66" s="52">
        <v>2.93</v>
      </c>
      <c r="M66" s="52">
        <v>1.86</v>
      </c>
      <c r="N66" s="52">
        <v>3.05</v>
      </c>
      <c r="O66" s="52">
        <v>2.29</v>
      </c>
      <c r="P66" s="52">
        <v>0.93</v>
      </c>
      <c r="Q66" s="52">
        <v>1.86</v>
      </c>
      <c r="R66" s="52">
        <v>1.47</v>
      </c>
      <c r="S66" s="52">
        <v>4.2699999999999996</v>
      </c>
      <c r="T66" s="52">
        <v>3.76</v>
      </c>
      <c r="U66" s="52">
        <v>4.42</v>
      </c>
      <c r="V66" s="52">
        <v>3.7</v>
      </c>
      <c r="W66" s="52">
        <v>1.97</v>
      </c>
      <c r="X66" s="52">
        <v>3.08</v>
      </c>
      <c r="Y66" s="52">
        <v>3.98</v>
      </c>
      <c r="Z66" s="52">
        <v>1.36</v>
      </c>
      <c r="AA66" s="52">
        <v>2.78</v>
      </c>
      <c r="AB66" s="52">
        <v>1.33</v>
      </c>
      <c r="AC66" s="52">
        <v>3.37</v>
      </c>
      <c r="AD66" s="52">
        <v>2.04</v>
      </c>
      <c r="AE66" s="52">
        <v>3.44</v>
      </c>
      <c r="AF66" s="52">
        <v>1.8</v>
      </c>
      <c r="AG66" s="52">
        <v>2.09</v>
      </c>
    </row>
    <row r="67" spans="1:33" ht="22.5" customHeight="1" x14ac:dyDescent="0.25">
      <c r="A67" s="51"/>
      <c r="B67" s="45" t="s">
        <v>75</v>
      </c>
      <c r="C67" s="16">
        <f>D67+E67+F67+G67+H67+I67+J67+K67+L67+M67+N67+O67+P67+Q67+R67+S67+T67+U67+V67+W67+X67+Y67+Z67+AA67+AB67+AC67+AD67+AE67+AF67+AG67</f>
        <v>15.399999999999999</v>
      </c>
      <c r="D67" s="52">
        <v>0.63</v>
      </c>
      <c r="E67" s="52">
        <v>1</v>
      </c>
      <c r="F67" s="52">
        <v>0.54</v>
      </c>
      <c r="G67" s="52">
        <v>0.97</v>
      </c>
      <c r="H67" s="52">
        <v>0.99</v>
      </c>
      <c r="I67" s="52">
        <v>0.54</v>
      </c>
      <c r="J67" s="52">
        <v>1.03</v>
      </c>
      <c r="K67" s="52">
        <v>0.64</v>
      </c>
      <c r="L67" s="52">
        <v>0.46</v>
      </c>
      <c r="M67" s="52">
        <v>0.28999999999999998</v>
      </c>
      <c r="N67" s="52">
        <v>0.48</v>
      </c>
      <c r="O67" s="52">
        <v>0.36</v>
      </c>
      <c r="P67" s="52">
        <v>0.15</v>
      </c>
      <c r="Q67" s="52">
        <v>0.28999999999999998</v>
      </c>
      <c r="R67" s="52">
        <v>0.23</v>
      </c>
      <c r="S67" s="52">
        <v>0.67</v>
      </c>
      <c r="T67" s="52">
        <v>0.59</v>
      </c>
      <c r="U67" s="52">
        <v>0.69</v>
      </c>
      <c r="V67" s="52">
        <v>0.57999999999999996</v>
      </c>
      <c r="W67" s="52">
        <v>0.31</v>
      </c>
      <c r="X67" s="52">
        <v>0.48</v>
      </c>
      <c r="Y67" s="52">
        <v>0.62</v>
      </c>
      <c r="Z67" s="52">
        <v>0.21</v>
      </c>
      <c r="AA67" s="52">
        <v>0.44</v>
      </c>
      <c r="AB67" s="52">
        <v>0.21</v>
      </c>
      <c r="AC67" s="52">
        <v>0.53</v>
      </c>
      <c r="AD67" s="52">
        <v>0.32</v>
      </c>
      <c r="AE67" s="52">
        <v>0.54</v>
      </c>
      <c r="AF67" s="52">
        <v>0.28000000000000003</v>
      </c>
      <c r="AG67" s="52">
        <v>0.33</v>
      </c>
    </row>
    <row r="68" spans="1:33" ht="29.25" customHeight="1" x14ac:dyDescent="0.25">
      <c r="A68" s="30"/>
      <c r="B68" s="45" t="s">
        <v>76</v>
      </c>
      <c r="C68" s="16">
        <f>D68+E68+F68+G68+H68+I68+J68+K68+L68+M68+N68+O68+P68+Q68+R68+S68+T68+U68+V68+W68+X68+Y68+Z68+AA68+AB68+AC68+AD68+AE68+AF68+AG68-0.01</f>
        <v>72.86</v>
      </c>
      <c r="D68" s="33">
        <v>3.02</v>
      </c>
      <c r="E68" s="33">
        <v>4.74</v>
      </c>
      <c r="F68" s="33">
        <v>2.56</v>
      </c>
      <c r="G68" s="33">
        <v>4.57</v>
      </c>
      <c r="H68" s="33">
        <v>4.7</v>
      </c>
      <c r="I68" s="33">
        <v>2.56</v>
      </c>
      <c r="J68" s="33">
        <v>4.8499999999999996</v>
      </c>
      <c r="K68" s="33">
        <v>3.04</v>
      </c>
      <c r="L68" s="33">
        <v>2.17</v>
      </c>
      <c r="M68" s="33">
        <v>1.38</v>
      </c>
      <c r="N68" s="33">
        <v>2.2599999999999998</v>
      </c>
      <c r="O68" s="33">
        <v>1.69</v>
      </c>
      <c r="P68" s="33">
        <v>0.69</v>
      </c>
      <c r="Q68" s="33">
        <v>1.38</v>
      </c>
      <c r="R68" s="33">
        <v>1.0900000000000001</v>
      </c>
      <c r="S68" s="33">
        <v>3.17</v>
      </c>
      <c r="T68" s="33">
        <v>2.79</v>
      </c>
      <c r="U68" s="33">
        <v>3.28</v>
      </c>
      <c r="V68" s="33">
        <v>2.74</v>
      </c>
      <c r="W68" s="33">
        <v>1.46</v>
      </c>
      <c r="X68" s="33">
        <v>2.2799999999999998</v>
      </c>
      <c r="Y68" s="33">
        <v>2.95</v>
      </c>
      <c r="Z68" s="33">
        <v>1.01</v>
      </c>
      <c r="AA68" s="33">
        <v>2.06</v>
      </c>
      <c r="AB68" s="33">
        <v>0.98</v>
      </c>
      <c r="AC68" s="33">
        <v>2.5</v>
      </c>
      <c r="AD68" s="33">
        <v>1.52</v>
      </c>
      <c r="AE68" s="33">
        <v>2.5499999999999998</v>
      </c>
      <c r="AF68" s="33">
        <v>1.33</v>
      </c>
      <c r="AG68" s="33">
        <v>1.55</v>
      </c>
    </row>
    <row r="69" spans="1:33" ht="24" customHeight="1" x14ac:dyDescent="0.25">
      <c r="A69" s="30"/>
      <c r="B69" s="45" t="s">
        <v>77</v>
      </c>
      <c r="C69" s="16">
        <f>D69+E69+F69+G69+H69+I69+J69+K69+L69+M69+N69+O69+P69+Q69+R69+S69+T69+U69+V69+W69+X69+Y69+Z69+AA69+AB69+AC69+AD69+AE69+AF69+AG69</f>
        <v>5.8800000000000008</v>
      </c>
      <c r="D69" s="33">
        <v>0.24</v>
      </c>
      <c r="E69" s="33">
        <v>0.38</v>
      </c>
      <c r="F69" s="33">
        <v>0.21</v>
      </c>
      <c r="G69" s="33">
        <v>0.37</v>
      </c>
      <c r="H69" s="33">
        <v>0.18</v>
      </c>
      <c r="I69" s="33">
        <v>0.21</v>
      </c>
      <c r="J69" s="33">
        <v>0.39</v>
      </c>
      <c r="K69" s="33">
        <v>0.25</v>
      </c>
      <c r="L69" s="33">
        <v>0.18</v>
      </c>
      <c r="M69" s="33">
        <v>0.11</v>
      </c>
      <c r="N69" s="33">
        <v>0.18</v>
      </c>
      <c r="O69" s="33">
        <v>0.14000000000000001</v>
      </c>
      <c r="P69" s="33">
        <v>0.06</v>
      </c>
      <c r="Q69" s="33">
        <v>0.11</v>
      </c>
      <c r="R69" s="33">
        <v>0.09</v>
      </c>
      <c r="S69" s="33">
        <v>0.26</v>
      </c>
      <c r="T69" s="33">
        <v>0.23</v>
      </c>
      <c r="U69" s="33">
        <v>0.26</v>
      </c>
      <c r="V69" s="33">
        <v>0.22</v>
      </c>
      <c r="W69" s="33">
        <v>0.12</v>
      </c>
      <c r="X69" s="33">
        <v>0.18</v>
      </c>
      <c r="Y69" s="33">
        <v>0.24</v>
      </c>
      <c r="Z69" s="33">
        <v>0.08</v>
      </c>
      <c r="AA69" s="33">
        <v>0.17</v>
      </c>
      <c r="AB69" s="33">
        <v>0.2</v>
      </c>
      <c r="AC69" s="33">
        <v>0.12</v>
      </c>
      <c r="AD69" s="33">
        <v>0.21</v>
      </c>
      <c r="AE69" s="33">
        <v>0.11</v>
      </c>
      <c r="AF69" s="33">
        <v>0.12</v>
      </c>
      <c r="AG69" s="33">
        <v>0.26</v>
      </c>
    </row>
    <row r="70" spans="1:33" ht="21.75" customHeight="1" x14ac:dyDescent="0.25">
      <c r="A70" s="30"/>
      <c r="B70" s="45" t="s">
        <v>78</v>
      </c>
      <c r="C70" s="16">
        <f>D70+E70+F70+G70+H70+I70+J70+K70+L70+M70+N70+O70+P70+Q70+R70+S70+T70+U70+V70+W70+X70+Y70+Z70+AA70+AB70+AC70+AD70+AE70+AF70+AG70</f>
        <v>1.1000000000000005</v>
      </c>
      <c r="D70" s="33">
        <v>0.06</v>
      </c>
      <c r="E70" s="33">
        <v>7.0000000000000007E-2</v>
      </c>
      <c r="F70" s="33">
        <v>7.0000000000000007E-2</v>
      </c>
      <c r="G70" s="33">
        <v>7.0000000000000007E-2</v>
      </c>
      <c r="H70" s="33">
        <v>7.0000000000000007E-2</v>
      </c>
      <c r="I70" s="33">
        <v>0.04</v>
      </c>
      <c r="J70" s="33">
        <v>7.0000000000000007E-2</v>
      </c>
      <c r="K70" s="33">
        <v>0.04</v>
      </c>
      <c r="L70" s="33">
        <v>0.05</v>
      </c>
      <c r="M70" s="33">
        <v>0.05</v>
      </c>
      <c r="N70" s="33">
        <v>0.03</v>
      </c>
      <c r="O70" s="33">
        <v>0.02</v>
      </c>
      <c r="P70" s="33">
        <v>0.01</v>
      </c>
      <c r="Q70" s="33">
        <v>0.02</v>
      </c>
      <c r="R70" s="33">
        <v>0.02</v>
      </c>
      <c r="S70" s="33">
        <v>0.04</v>
      </c>
      <c r="T70" s="33">
        <v>0.04</v>
      </c>
      <c r="U70" s="33">
        <v>0.05</v>
      </c>
      <c r="V70" s="33">
        <v>0.02</v>
      </c>
      <c r="W70" s="33">
        <v>0.03</v>
      </c>
      <c r="X70" s="33">
        <v>0.04</v>
      </c>
      <c r="Y70" s="33">
        <v>0.01</v>
      </c>
      <c r="Z70" s="33">
        <v>0.03</v>
      </c>
      <c r="AA70" s="33">
        <v>0.01</v>
      </c>
      <c r="AB70" s="33">
        <v>0.03</v>
      </c>
      <c r="AC70" s="33">
        <v>0.02</v>
      </c>
      <c r="AD70" s="33">
        <v>0.04</v>
      </c>
      <c r="AE70" s="33">
        <v>0.02</v>
      </c>
      <c r="AF70" s="33">
        <v>0.02</v>
      </c>
      <c r="AG70" s="33">
        <v>0.01</v>
      </c>
    </row>
    <row r="71" spans="1:33" ht="21.75" customHeight="1" x14ac:dyDescent="0.25">
      <c r="A71" s="53"/>
      <c r="B71" s="45" t="s">
        <v>79</v>
      </c>
      <c r="C71" s="16">
        <f>D71+E71+F71+G71+H71+I71+J71+K71+L71+M71+N71+O71+P71+Q71+R71+S71+T71+U71+V71+W71+X71+Y71+Z71+AA71+AB71+AC71+AD71+AE71+AF71+AG71</f>
        <v>126.92999999999999</v>
      </c>
      <c r="D71" s="33">
        <v>5.22</v>
      </c>
      <c r="E71" s="33">
        <v>8.26</v>
      </c>
      <c r="F71" s="33">
        <v>4.47</v>
      </c>
      <c r="G71" s="33">
        <v>7.95</v>
      </c>
      <c r="H71" s="33">
        <v>8.1999999999999993</v>
      </c>
      <c r="I71" s="33">
        <v>4.47</v>
      </c>
      <c r="J71" s="33">
        <v>8.4600000000000009</v>
      </c>
      <c r="K71" s="33">
        <v>5.3</v>
      </c>
      <c r="L71" s="33">
        <v>3.78</v>
      </c>
      <c r="M71" s="33">
        <v>2.4</v>
      </c>
      <c r="N71" s="33">
        <v>3.94</v>
      </c>
      <c r="O71" s="33">
        <v>2.95</v>
      </c>
      <c r="P71" s="33">
        <v>1.2</v>
      </c>
      <c r="Q71" s="33">
        <v>2.41</v>
      </c>
      <c r="R71" s="33">
        <v>1.89</v>
      </c>
      <c r="S71" s="33">
        <v>5.51</v>
      </c>
      <c r="T71" s="33">
        <v>4.8600000000000003</v>
      </c>
      <c r="U71" s="33">
        <v>5.71</v>
      </c>
      <c r="V71" s="33">
        <v>4.78</v>
      </c>
      <c r="W71" s="33">
        <v>2.54</v>
      </c>
      <c r="X71" s="33">
        <v>3.98</v>
      </c>
      <c r="Y71" s="33">
        <v>5.14</v>
      </c>
      <c r="Z71" s="33">
        <v>1.75</v>
      </c>
      <c r="AA71" s="33">
        <v>3.59</v>
      </c>
      <c r="AB71" s="33">
        <v>1.72</v>
      </c>
      <c r="AC71" s="33">
        <v>4.3499999999999996</v>
      </c>
      <c r="AD71" s="33">
        <v>2.64</v>
      </c>
      <c r="AE71" s="33">
        <v>4.4400000000000004</v>
      </c>
      <c r="AF71" s="33">
        <v>2.3199999999999998</v>
      </c>
      <c r="AG71" s="33">
        <v>2.7</v>
      </c>
    </row>
    <row r="72" spans="1:33" ht="24.75" customHeight="1" x14ac:dyDescent="0.25">
      <c r="A72" s="54"/>
      <c r="B72" s="45" t="s">
        <v>80</v>
      </c>
      <c r="C72" s="16">
        <f>D72+E72+F72+G72+H72+I72+J72+K72+L72+M72+N72+O72+P72+Q72+R72+S72+T72+U72+V72+W72+X72+Y72+Z72+AA72+AB72+AC72+AD72+AE72+AF72+AG72</f>
        <v>618.70000000000005</v>
      </c>
      <c r="D72" s="33">
        <v>25.47</v>
      </c>
      <c r="E72" s="33">
        <v>40.270000000000003</v>
      </c>
      <c r="F72" s="33">
        <v>21.78</v>
      </c>
      <c r="G72" s="33">
        <v>38.770000000000003</v>
      </c>
      <c r="H72" s="33">
        <v>39.950000000000003</v>
      </c>
      <c r="I72" s="33">
        <v>21.78</v>
      </c>
      <c r="J72" s="33">
        <v>41.22</v>
      </c>
      <c r="K72" s="33">
        <v>25.86</v>
      </c>
      <c r="L72" s="33">
        <v>18.420000000000002</v>
      </c>
      <c r="M72" s="33">
        <v>11.72</v>
      </c>
      <c r="N72" s="33">
        <v>19.190000000000001</v>
      </c>
      <c r="O72" s="33">
        <v>14.39</v>
      </c>
      <c r="P72" s="33">
        <v>5.85</v>
      </c>
      <c r="Q72" s="33">
        <v>11.74</v>
      </c>
      <c r="R72" s="33">
        <v>9.2200000000000006</v>
      </c>
      <c r="S72" s="33">
        <v>26.88</v>
      </c>
      <c r="T72" s="33">
        <v>23.68</v>
      </c>
      <c r="U72" s="33">
        <v>27.83</v>
      </c>
      <c r="V72" s="33">
        <v>23.3</v>
      </c>
      <c r="W72" s="33">
        <v>12.37</v>
      </c>
      <c r="X72" s="33">
        <v>19.399999999999999</v>
      </c>
      <c r="Y72" s="33">
        <v>25.04</v>
      </c>
      <c r="Z72" s="33">
        <v>8.5399999999999991</v>
      </c>
      <c r="AA72" s="33">
        <v>17.52</v>
      </c>
      <c r="AB72" s="33">
        <v>8.36</v>
      </c>
      <c r="AC72" s="33">
        <v>21.19</v>
      </c>
      <c r="AD72" s="33">
        <v>12.87</v>
      </c>
      <c r="AE72" s="33">
        <v>21.64</v>
      </c>
      <c r="AF72" s="33">
        <v>11.31</v>
      </c>
      <c r="AG72" s="33">
        <v>13.14</v>
      </c>
    </row>
    <row r="73" spans="1:33" ht="39" customHeight="1" x14ac:dyDescent="0.25">
      <c r="A73" s="54"/>
      <c r="B73" s="47" t="s">
        <v>81</v>
      </c>
      <c r="C73" s="16">
        <f>D73+E73+F73+G73+H73+I73+J73+K73+L73+M73+N73+O73+P73+Q73+R73+S73+T73+U73+V73+W73+X73+Y73+Z73+AA73+AB73+AC73+AD73+AE73+AF73+AG73</f>
        <v>16.000000000000004</v>
      </c>
      <c r="D73" s="33">
        <v>0.66</v>
      </c>
      <c r="E73" s="33">
        <v>1.04</v>
      </c>
      <c r="F73" s="33">
        <v>0.56000000000000005</v>
      </c>
      <c r="G73" s="33">
        <v>1.01</v>
      </c>
      <c r="H73" s="33">
        <v>1.03</v>
      </c>
      <c r="I73" s="33">
        <v>0.56000000000000005</v>
      </c>
      <c r="J73" s="33">
        <v>1.07</v>
      </c>
      <c r="K73" s="33">
        <v>0.67</v>
      </c>
      <c r="L73" s="33">
        <v>0.48</v>
      </c>
      <c r="M73" s="33">
        <v>0.3</v>
      </c>
      <c r="N73" s="33">
        <v>0.5</v>
      </c>
      <c r="O73" s="33">
        <v>0.37</v>
      </c>
      <c r="P73" s="33">
        <v>0.15</v>
      </c>
      <c r="Q73" s="33">
        <v>0.3</v>
      </c>
      <c r="R73" s="33">
        <v>0.24</v>
      </c>
      <c r="S73" s="33">
        <v>0.7</v>
      </c>
      <c r="T73" s="33">
        <v>0.61</v>
      </c>
      <c r="U73" s="33">
        <v>0.72</v>
      </c>
      <c r="V73" s="33">
        <v>0.6</v>
      </c>
      <c r="W73" s="33">
        <v>0.32</v>
      </c>
      <c r="X73" s="33">
        <v>0.5</v>
      </c>
      <c r="Y73" s="33">
        <v>0.65</v>
      </c>
      <c r="Z73" s="33">
        <v>0.22</v>
      </c>
      <c r="AA73" s="33">
        <v>0.45</v>
      </c>
      <c r="AB73" s="33">
        <v>0.22</v>
      </c>
      <c r="AC73" s="33">
        <v>0.55000000000000004</v>
      </c>
      <c r="AD73" s="33">
        <v>0.33</v>
      </c>
      <c r="AE73" s="33">
        <v>0.56000000000000005</v>
      </c>
      <c r="AF73" s="33">
        <v>0.28999999999999998</v>
      </c>
      <c r="AG73" s="33">
        <v>0.34</v>
      </c>
    </row>
    <row r="74" spans="1:33" ht="25.5" customHeight="1" x14ac:dyDescent="0.25">
      <c r="A74" s="55">
        <v>18</v>
      </c>
      <c r="B74" s="36" t="s">
        <v>82</v>
      </c>
      <c r="C74" s="16">
        <f>D74+E74+F74+G74+H74+I74+J74+K74+L74+M74+N74+O74+P74+Q74+R74+S74+T74+U74+V74+W74+X74+Y74+Z74+AA74+AB74+AC74+AD74+AE74+AF74+AG74</f>
        <v>826.90000000000009</v>
      </c>
      <c r="D74" s="33">
        <v>34.1</v>
      </c>
      <c r="E74" s="33">
        <v>53.8</v>
      </c>
      <c r="F74" s="33">
        <v>29.1</v>
      </c>
      <c r="G74" s="33">
        <v>51.8</v>
      </c>
      <c r="H74" s="33">
        <v>53.4</v>
      </c>
      <c r="I74" s="33">
        <v>29.1</v>
      </c>
      <c r="J74" s="33">
        <v>55.1</v>
      </c>
      <c r="K74" s="33">
        <v>34.6</v>
      </c>
      <c r="L74" s="33">
        <v>24.6</v>
      </c>
      <c r="M74" s="33">
        <v>15.7</v>
      </c>
      <c r="N74" s="33">
        <v>25.7</v>
      </c>
      <c r="O74" s="33">
        <v>19.2</v>
      </c>
      <c r="P74" s="33">
        <v>7.8</v>
      </c>
      <c r="Q74" s="33">
        <v>15.7</v>
      </c>
      <c r="R74" s="33">
        <v>12.3</v>
      </c>
      <c r="S74" s="33">
        <v>35.9</v>
      </c>
      <c r="T74" s="33">
        <v>31.7</v>
      </c>
      <c r="U74" s="33">
        <v>37.200000000000003</v>
      </c>
      <c r="V74" s="33">
        <v>31.1</v>
      </c>
      <c r="W74" s="33">
        <v>16.5</v>
      </c>
      <c r="X74" s="33">
        <v>25.9</v>
      </c>
      <c r="Y74" s="33">
        <v>33.5</v>
      </c>
      <c r="Z74" s="33">
        <v>11.4</v>
      </c>
      <c r="AA74" s="33">
        <v>23.4</v>
      </c>
      <c r="AB74" s="33">
        <v>11.2</v>
      </c>
      <c r="AC74" s="33">
        <v>28.3</v>
      </c>
      <c r="AD74" s="33">
        <v>17.2</v>
      </c>
      <c r="AE74" s="33">
        <v>28.9</v>
      </c>
      <c r="AF74" s="33">
        <v>15.1</v>
      </c>
      <c r="AG74" s="33">
        <v>17.600000000000001</v>
      </c>
    </row>
    <row r="75" spans="1:33" ht="36" customHeight="1" x14ac:dyDescent="0.25">
      <c r="A75" s="56">
        <v>19</v>
      </c>
      <c r="B75" s="19" t="s">
        <v>30</v>
      </c>
      <c r="C75" s="10">
        <f>D75+E75+F75+G75+H75+I75+J75+K75+L75+M75+N75+O75+P75+Q75+R75+S75+T75+U75+V75+W75+X75+Y75+Z75+AA75+AB75+AC75+AD75+AE75+AF75+AG75</f>
        <v>5164.8799999999983</v>
      </c>
      <c r="D75" s="32">
        <v>212.63</v>
      </c>
      <c r="E75" s="32">
        <v>336.17</v>
      </c>
      <c r="F75" s="32">
        <v>181.8</v>
      </c>
      <c r="G75" s="32">
        <v>323.68</v>
      </c>
      <c r="H75" s="32">
        <v>333.52</v>
      </c>
      <c r="I75" s="32">
        <v>181.8</v>
      </c>
      <c r="J75" s="32">
        <v>344.11</v>
      </c>
      <c r="K75" s="32">
        <v>215.85</v>
      </c>
      <c r="L75" s="32">
        <v>153.80000000000001</v>
      </c>
      <c r="M75" s="32">
        <v>97.8</v>
      </c>
      <c r="N75" s="32">
        <v>160.22999999999999</v>
      </c>
      <c r="O75" s="32">
        <v>120.13</v>
      </c>
      <c r="P75" s="32">
        <v>48.81</v>
      </c>
      <c r="Q75" s="32">
        <v>97.99</v>
      </c>
      <c r="R75" s="32">
        <v>76.989999999999995</v>
      </c>
      <c r="S75" s="32">
        <v>224.36</v>
      </c>
      <c r="T75" s="32">
        <v>197.69</v>
      </c>
      <c r="U75" s="32">
        <v>232.31</v>
      </c>
      <c r="V75" s="32">
        <v>194.47</v>
      </c>
      <c r="W75" s="32">
        <v>103.29</v>
      </c>
      <c r="X75" s="32">
        <v>161.93</v>
      </c>
      <c r="Y75" s="32">
        <v>209.04</v>
      </c>
      <c r="Z75" s="32">
        <v>71.319999999999993</v>
      </c>
      <c r="AA75" s="32">
        <v>146.22999999999999</v>
      </c>
      <c r="AB75" s="32">
        <v>69.81</v>
      </c>
      <c r="AC75" s="32">
        <v>176.88</v>
      </c>
      <c r="AD75" s="32">
        <v>107.45</v>
      </c>
      <c r="AE75" s="32">
        <v>180.66</v>
      </c>
      <c r="AF75" s="32">
        <v>94.4</v>
      </c>
      <c r="AG75" s="32">
        <v>109.73</v>
      </c>
    </row>
    <row r="76" spans="1:33" ht="36.75" customHeight="1" x14ac:dyDescent="0.25">
      <c r="A76" s="57"/>
      <c r="B76" s="58" t="s">
        <v>95</v>
      </c>
      <c r="C76" s="59">
        <f>C19-C31</f>
        <v>6421.0780000000086</v>
      </c>
      <c r="D76" s="59">
        <f>D19-D31</f>
        <v>357.23000000000093</v>
      </c>
      <c r="E76" s="59">
        <f>E19-E31</f>
        <v>1247.9399999999996</v>
      </c>
      <c r="F76" s="59">
        <f>F19-F31</f>
        <v>613.10999999999967</v>
      </c>
      <c r="G76" s="59">
        <f>G19-G31</f>
        <v>987.37000000000126</v>
      </c>
      <c r="H76" s="59">
        <f>H19-H31</f>
        <v>915.02000000000044</v>
      </c>
      <c r="I76" s="59">
        <f>I19-I31</f>
        <v>391.69999999999982</v>
      </c>
      <c r="J76" s="59">
        <f>J19-J31</f>
        <v>1116.29</v>
      </c>
      <c r="K76" s="59">
        <f>K19-K31</f>
        <v>679.25999999999931</v>
      </c>
      <c r="L76" s="59">
        <f>L19-L31</f>
        <v>-119.35000000000036</v>
      </c>
      <c r="M76" s="59">
        <f>M19-M31</f>
        <v>-260.20000000000005</v>
      </c>
      <c r="N76" s="59">
        <f>N19-N31</f>
        <v>174.01999999999998</v>
      </c>
      <c r="O76" s="59">
        <f>O19-O31</f>
        <v>341.56999999999971</v>
      </c>
      <c r="P76" s="59">
        <f>P19-P31</f>
        <v>617.54999999999995</v>
      </c>
      <c r="Q76" s="59">
        <f>Q19-Q31</f>
        <v>144.36000000000013</v>
      </c>
      <c r="R76" s="59">
        <f>R19-R31</f>
        <v>-380.07000000000016</v>
      </c>
      <c r="S76" s="59">
        <f>S19-S31</f>
        <v>538.92000000000053</v>
      </c>
      <c r="T76" s="59">
        <f>T19-T31</f>
        <v>-156.8799999999992</v>
      </c>
      <c r="U76" s="59">
        <f>U19-U31</f>
        <v>-456.36999999999989</v>
      </c>
      <c r="V76" s="59">
        <f>V19-V31</f>
        <v>-40.889999999999418</v>
      </c>
      <c r="W76" s="59">
        <f>W19-W31</f>
        <v>421.93000000000006</v>
      </c>
      <c r="X76" s="59">
        <f>X19-X31</f>
        <v>41.6299999999992</v>
      </c>
      <c r="Y76" s="59">
        <f>Y19-Y31</f>
        <v>-885.15000000000009</v>
      </c>
      <c r="Z76" s="59">
        <f>Z19-Z31</f>
        <v>220.84000000000015</v>
      </c>
      <c r="AA76" s="59">
        <f>AA19-AA31</f>
        <v>482.57999999999993</v>
      </c>
      <c r="AB76" s="59">
        <f>AB19-AB31</f>
        <v>-17.289999999999736</v>
      </c>
      <c r="AC76" s="59">
        <f>AC19-AC31</f>
        <v>309.29999999999973</v>
      </c>
      <c r="AD76" s="59">
        <f>AD19-AD31</f>
        <v>-1004.5699999999997</v>
      </c>
      <c r="AE76" s="59">
        <f>AE19-AE31</f>
        <v>48.849999999999454</v>
      </c>
      <c r="AF76" s="59">
        <f>AF19-AF31</f>
        <v>320.84799999999996</v>
      </c>
      <c r="AG76" s="59">
        <f>AG19-AG31</f>
        <v>-228.47999999999979</v>
      </c>
    </row>
    <row r="77" spans="1:33" ht="45" customHeight="1" x14ac:dyDescent="0.25">
      <c r="A77" s="7"/>
      <c r="B77" s="64" t="s">
        <v>84</v>
      </c>
      <c r="C77" s="16">
        <f>D77+E77+F77+G77+H77+I77+J77+K77+L77+M77+N77+O77+P77+Q77+R77+S77+T77+U77+V77+W77+X77+Y77+Z77+AA77+AB77+AC77+AD77+AE77+AF77+AG77</f>
        <v>12048.069999999998</v>
      </c>
      <c r="D77" s="16">
        <v>506.85</v>
      </c>
      <c r="E77" s="16">
        <v>818.63</v>
      </c>
      <c r="F77" s="16">
        <v>323.52</v>
      </c>
      <c r="G77" s="16">
        <v>623.03</v>
      </c>
      <c r="H77" s="16">
        <v>631.27</v>
      </c>
      <c r="I77" s="16">
        <v>359.6</v>
      </c>
      <c r="J77" s="16">
        <v>615.04</v>
      </c>
      <c r="K77" s="16">
        <v>457.74</v>
      </c>
      <c r="L77" s="16">
        <v>376.47</v>
      </c>
      <c r="M77" s="16">
        <v>124.99</v>
      </c>
      <c r="N77" s="16">
        <v>381.82</v>
      </c>
      <c r="O77" s="16">
        <v>392.99</v>
      </c>
      <c r="P77" s="16">
        <v>90.41</v>
      </c>
      <c r="Q77" s="16">
        <v>386.98</v>
      </c>
      <c r="R77" s="16">
        <v>121.05</v>
      </c>
      <c r="S77" s="16">
        <v>421.41</v>
      </c>
      <c r="T77" s="16">
        <v>537.51</v>
      </c>
      <c r="U77" s="16">
        <v>640.03</v>
      </c>
      <c r="V77" s="16">
        <v>472.19</v>
      </c>
      <c r="W77" s="16">
        <v>329.37</v>
      </c>
      <c r="X77" s="16">
        <v>375.74</v>
      </c>
      <c r="Y77" s="16">
        <v>354.39</v>
      </c>
      <c r="Z77" s="16">
        <v>284.45</v>
      </c>
      <c r="AA77" s="16">
        <v>375.07</v>
      </c>
      <c r="AB77" s="16">
        <v>179.27</v>
      </c>
      <c r="AC77" s="16">
        <v>475.05</v>
      </c>
      <c r="AD77" s="16">
        <v>346.91</v>
      </c>
      <c r="AE77" s="16">
        <v>440.72</v>
      </c>
      <c r="AF77" s="16">
        <v>349.32</v>
      </c>
      <c r="AG77" s="16">
        <v>256.25</v>
      </c>
    </row>
    <row r="78" spans="1:33" ht="12.75" customHeight="1" x14ac:dyDescent="0.25"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</row>
    <row r="79" spans="1:33" ht="12.75" customHeight="1" x14ac:dyDescent="0.25"/>
    <row r="80" spans="1:33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</sheetData>
  <mergeCells count="3">
    <mergeCell ref="AH2:AI2"/>
    <mergeCell ref="AJ2:AL2"/>
    <mergeCell ref="AM2:AO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view="pageBreakPreview" zoomScale="60" zoomScaleNormal="100" workbookViewId="0">
      <selection activeCell="B20" sqref="B20"/>
    </sheetView>
  </sheetViews>
  <sheetFormatPr defaultRowHeight="15.75" x14ac:dyDescent="0.25"/>
  <cols>
    <col min="1" max="1" width="6.85546875" style="1" customWidth="1"/>
    <col min="2" max="2" width="82.42578125" style="3" customWidth="1"/>
    <col min="3" max="3" width="50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16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3.77</v>
      </c>
    </row>
    <row r="6" spans="1:3" ht="31.5" x14ac:dyDescent="0.25">
      <c r="A6" s="29"/>
      <c r="B6" s="35" t="s">
        <v>83</v>
      </c>
      <c r="C6" s="26">
        <v>22.01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1143.55</v>
      </c>
    </row>
    <row r="8" spans="1:3" ht="31.5" x14ac:dyDescent="0.3">
      <c r="A8" s="11">
        <v>2</v>
      </c>
      <c r="B8" s="15" t="s">
        <v>29</v>
      </c>
      <c r="C8" s="18">
        <v>1028.97</v>
      </c>
    </row>
    <row r="9" spans="1:3" ht="31.5" x14ac:dyDescent="0.3">
      <c r="A9" s="11">
        <v>3</v>
      </c>
      <c r="B9" s="19" t="s">
        <v>30</v>
      </c>
      <c r="C9" s="16">
        <v>74.84</v>
      </c>
    </row>
    <row r="10" spans="1:3" ht="20.25" x14ac:dyDescent="0.3">
      <c r="A10" s="11">
        <v>4</v>
      </c>
      <c r="B10" s="19" t="s">
        <v>31</v>
      </c>
      <c r="C10" s="16">
        <f>C11+C12+C13+C14+C15+C16</f>
        <v>39.74</v>
      </c>
    </row>
    <row r="11" spans="1:3" ht="30" x14ac:dyDescent="0.25">
      <c r="A11" s="42"/>
      <c r="B11" s="45" t="s">
        <v>32</v>
      </c>
      <c r="C11" s="26">
        <v>22</v>
      </c>
    </row>
    <row r="12" spans="1:3" x14ac:dyDescent="0.25">
      <c r="A12" s="42"/>
      <c r="B12" s="45" t="s">
        <v>33</v>
      </c>
      <c r="C12" s="26">
        <v>5.63</v>
      </c>
    </row>
    <row r="13" spans="1:3" ht="30" x14ac:dyDescent="0.25">
      <c r="A13" s="42"/>
      <c r="B13" s="45" t="s">
        <v>35</v>
      </c>
      <c r="C13" s="52">
        <v>8.2799999999999994</v>
      </c>
    </row>
    <row r="14" spans="1:3" x14ac:dyDescent="0.25">
      <c r="A14" s="42"/>
      <c r="B14" s="40" t="s">
        <v>36</v>
      </c>
      <c r="C14" s="26">
        <v>1.95</v>
      </c>
    </row>
    <row r="15" spans="1:3" ht="30" x14ac:dyDescent="0.25">
      <c r="A15" s="42"/>
      <c r="B15" s="45" t="s">
        <v>37</v>
      </c>
      <c r="C15" s="26">
        <v>1.2</v>
      </c>
    </row>
    <row r="16" spans="1:3" x14ac:dyDescent="0.25">
      <c r="A16" s="68"/>
      <c r="B16" s="40" t="s">
        <v>38</v>
      </c>
      <c r="C16" s="26">
        <v>0.68</v>
      </c>
    </row>
    <row r="17" spans="1:3" ht="18.75" x14ac:dyDescent="0.25">
      <c r="A17" s="20"/>
      <c r="B17" s="21" t="s">
        <v>39</v>
      </c>
      <c r="C17" s="22">
        <f>C7/C18*100</f>
        <v>101.2546707042802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1129.3800000000001</v>
      </c>
    </row>
    <row r="19" spans="1:3" ht="31.5" x14ac:dyDescent="0.3">
      <c r="A19" s="11">
        <v>2</v>
      </c>
      <c r="B19" s="15" t="s">
        <v>29</v>
      </c>
      <c r="C19" s="18">
        <v>1016.01</v>
      </c>
    </row>
    <row r="20" spans="1:3" ht="31.5" x14ac:dyDescent="0.3">
      <c r="A20" s="11">
        <v>3</v>
      </c>
      <c r="B20" s="19" t="s">
        <v>30</v>
      </c>
      <c r="C20" s="16">
        <v>74.73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38.640000000000008</v>
      </c>
    </row>
    <row r="22" spans="1:3" ht="30" x14ac:dyDescent="0.25">
      <c r="A22" s="42"/>
      <c r="B22" s="45" t="s">
        <v>32</v>
      </c>
      <c r="C22" s="26">
        <v>22</v>
      </c>
    </row>
    <row r="23" spans="1:3" x14ac:dyDescent="0.25">
      <c r="A23" s="42"/>
      <c r="B23" s="45" t="s">
        <v>33</v>
      </c>
      <c r="C23" s="26">
        <v>5.42</v>
      </c>
    </row>
    <row r="24" spans="1:3" ht="30" x14ac:dyDescent="0.25">
      <c r="A24" s="42"/>
      <c r="B24" s="45" t="s">
        <v>35</v>
      </c>
      <c r="C24" s="52">
        <v>8.23</v>
      </c>
    </row>
    <row r="25" spans="1:3" x14ac:dyDescent="0.25">
      <c r="A25" s="42"/>
      <c r="B25" s="40" t="s">
        <v>36</v>
      </c>
      <c r="C25" s="26">
        <v>0.72</v>
      </c>
    </row>
    <row r="26" spans="1:3" ht="30" x14ac:dyDescent="0.25">
      <c r="A26" s="42"/>
      <c r="B26" s="45" t="s">
        <v>37</v>
      </c>
      <c r="C26" s="26">
        <v>1.2</v>
      </c>
    </row>
    <row r="27" spans="1:3" x14ac:dyDescent="0.25">
      <c r="A27" s="70"/>
      <c r="B27" s="45" t="s">
        <v>85</v>
      </c>
      <c r="C27" s="26">
        <v>0.39</v>
      </c>
    </row>
    <row r="28" spans="1:3" x14ac:dyDescent="0.25">
      <c r="A28" s="68"/>
      <c r="B28" s="40" t="s">
        <v>38</v>
      </c>
      <c r="C28" s="26">
        <v>0.68</v>
      </c>
    </row>
    <row r="29" spans="1:3" x14ac:dyDescent="0.25">
      <c r="A29" s="27"/>
      <c r="B29" s="28" t="s">
        <v>41</v>
      </c>
      <c r="C29" s="16">
        <f>C30+C47+C65+C67+C68</f>
        <v>908.54</v>
      </c>
    </row>
    <row r="30" spans="1:3" ht="20.25" x14ac:dyDescent="0.25">
      <c r="A30" s="30">
        <v>1</v>
      </c>
      <c r="B30" s="31" t="s">
        <v>42</v>
      </c>
      <c r="C30" s="16">
        <f>C31+C32+C33+C34+C35+C38+C44</f>
        <v>640.03</v>
      </c>
    </row>
    <row r="31" spans="1:3" x14ac:dyDescent="0.25">
      <c r="A31" s="30">
        <v>2</v>
      </c>
      <c r="B31" s="15" t="s">
        <v>43</v>
      </c>
      <c r="C31" s="33">
        <v>205.87</v>
      </c>
    </row>
    <row r="32" spans="1:3" x14ac:dyDescent="0.25">
      <c r="A32" s="30">
        <v>4</v>
      </c>
      <c r="B32" s="36" t="s">
        <v>45</v>
      </c>
      <c r="C32" s="33">
        <v>287.05</v>
      </c>
    </row>
    <row r="33" spans="1:3" x14ac:dyDescent="0.25">
      <c r="A33" s="30">
        <v>5</v>
      </c>
      <c r="B33" s="36" t="s">
        <v>46</v>
      </c>
      <c r="C33" s="33">
        <v>49.47</v>
      </c>
    </row>
    <row r="34" spans="1:3" ht="47.25" x14ac:dyDescent="0.25">
      <c r="A34" s="30">
        <v>6</v>
      </c>
      <c r="B34" s="36" t="s">
        <v>47</v>
      </c>
      <c r="C34" s="33">
        <v>8.2200000000000006</v>
      </c>
    </row>
    <row r="35" spans="1:3" x14ac:dyDescent="0.25">
      <c r="A35" s="30">
        <v>7</v>
      </c>
      <c r="B35" s="37" t="s">
        <v>48</v>
      </c>
      <c r="C35" s="33">
        <f>C36+C37</f>
        <v>55.5</v>
      </c>
    </row>
    <row r="36" spans="1:3" ht="30" x14ac:dyDescent="0.25">
      <c r="A36" s="42"/>
      <c r="B36" s="40" t="s">
        <v>86</v>
      </c>
      <c r="C36" s="33">
        <v>18.47</v>
      </c>
    </row>
    <row r="37" spans="1:3" x14ac:dyDescent="0.25">
      <c r="A37" s="30"/>
      <c r="B37" s="40" t="s">
        <v>53</v>
      </c>
      <c r="C37" s="33">
        <v>37.03</v>
      </c>
    </row>
    <row r="38" spans="1:3" ht="47.25" x14ac:dyDescent="0.25">
      <c r="A38" s="30">
        <v>8</v>
      </c>
      <c r="B38" s="37" t="s">
        <v>54</v>
      </c>
      <c r="C38" s="16">
        <f t="shared" ref="C38" si="2">C39+C40+C41+C42+C43</f>
        <v>21.03</v>
      </c>
    </row>
    <row r="39" spans="1:3" x14ac:dyDescent="0.25">
      <c r="A39" s="30"/>
      <c r="B39" s="44" t="s">
        <v>55</v>
      </c>
      <c r="C39" s="33">
        <v>4.8899999999999997</v>
      </c>
    </row>
    <row r="40" spans="1:3" x14ac:dyDescent="0.25">
      <c r="A40" s="30"/>
      <c r="B40" s="44" t="s">
        <v>56</v>
      </c>
      <c r="C40" s="33">
        <v>1.49</v>
      </c>
    </row>
    <row r="41" spans="1:3" x14ac:dyDescent="0.25">
      <c r="A41" s="30"/>
      <c r="B41" s="44" t="s">
        <v>57</v>
      </c>
      <c r="C41" s="33">
        <v>8.35</v>
      </c>
    </row>
    <row r="42" spans="1:3" x14ac:dyDescent="0.25">
      <c r="A42" s="30"/>
      <c r="B42" s="44" t="s">
        <v>58</v>
      </c>
      <c r="C42" s="33">
        <v>5.7</v>
      </c>
    </row>
    <row r="43" spans="1:3" x14ac:dyDescent="0.25">
      <c r="A43" s="30"/>
      <c r="B43" s="40" t="s">
        <v>59</v>
      </c>
      <c r="C43" s="33">
        <v>0.6</v>
      </c>
    </row>
    <row r="44" spans="1:3" x14ac:dyDescent="0.25">
      <c r="A44" s="30">
        <v>9</v>
      </c>
      <c r="B44" s="36" t="s">
        <v>60</v>
      </c>
      <c r="C44" s="46">
        <f t="shared" ref="C44" si="3">C45+C46</f>
        <v>12.89</v>
      </c>
    </row>
    <row r="45" spans="1:3" x14ac:dyDescent="0.25">
      <c r="A45" s="30"/>
      <c r="B45" s="45" t="s">
        <v>61</v>
      </c>
      <c r="C45" s="33">
        <v>10.39</v>
      </c>
    </row>
    <row r="46" spans="1:3" x14ac:dyDescent="0.25">
      <c r="A46" s="30"/>
      <c r="B46" s="45" t="s">
        <v>62</v>
      </c>
      <c r="C46" s="33">
        <v>2.5</v>
      </c>
    </row>
    <row r="47" spans="1:3" x14ac:dyDescent="0.25">
      <c r="A47" s="30">
        <v>10</v>
      </c>
      <c r="B47" s="15" t="s">
        <v>63</v>
      </c>
      <c r="C47" s="16">
        <f>C48+C49+C50+C51+C53</f>
        <v>177.24999999999997</v>
      </c>
    </row>
    <row r="48" spans="1:3" x14ac:dyDescent="0.25">
      <c r="A48" s="30">
        <v>11</v>
      </c>
      <c r="B48" s="15" t="s">
        <v>64</v>
      </c>
      <c r="C48" s="33">
        <v>43.96</v>
      </c>
    </row>
    <row r="49" spans="1:3" x14ac:dyDescent="0.25">
      <c r="A49" s="30">
        <v>12</v>
      </c>
      <c r="B49" s="47" t="s">
        <v>65</v>
      </c>
      <c r="C49" s="33">
        <v>93.49</v>
      </c>
    </row>
    <row r="50" spans="1:3" x14ac:dyDescent="0.25">
      <c r="A50" s="30">
        <v>13</v>
      </c>
      <c r="B50" s="47" t="s">
        <v>46</v>
      </c>
      <c r="C50" s="33">
        <v>28.23</v>
      </c>
    </row>
    <row r="51" spans="1:3" x14ac:dyDescent="0.25">
      <c r="A51" s="30">
        <v>14</v>
      </c>
      <c r="B51" s="37" t="s">
        <v>66</v>
      </c>
      <c r="C51" s="16">
        <f t="shared" ref="C51" si="4">C52</f>
        <v>1.97</v>
      </c>
    </row>
    <row r="52" spans="1:3" x14ac:dyDescent="0.25">
      <c r="A52" s="30"/>
      <c r="B52" s="47" t="s">
        <v>67</v>
      </c>
      <c r="C52" s="33">
        <v>1.97</v>
      </c>
    </row>
    <row r="53" spans="1:3" ht="31.5" x14ac:dyDescent="0.25">
      <c r="A53" s="30">
        <v>15</v>
      </c>
      <c r="B53" s="19" t="s">
        <v>68</v>
      </c>
      <c r="C53" s="16">
        <f t="shared" ref="C53" si="5">C54+C55+C56+C57+C58+C59+C60+C61+C62+C63+C64+C66</f>
        <v>9.6000000000000014</v>
      </c>
    </row>
    <row r="54" spans="1:3" x14ac:dyDescent="0.25">
      <c r="A54" s="30"/>
      <c r="B54" s="45" t="s">
        <v>69</v>
      </c>
      <c r="C54" s="33">
        <v>0.18</v>
      </c>
    </row>
    <row r="55" spans="1:3" x14ac:dyDescent="0.25">
      <c r="A55" s="30"/>
      <c r="B55" s="45" t="s">
        <v>70</v>
      </c>
      <c r="C55" s="33">
        <v>2.76</v>
      </c>
    </row>
    <row r="56" spans="1:3" ht="30" x14ac:dyDescent="0.25">
      <c r="A56" s="30"/>
      <c r="B56" s="45" t="s">
        <v>71</v>
      </c>
      <c r="C56" s="33">
        <v>1.43</v>
      </c>
    </row>
    <row r="57" spans="1:3" ht="30" x14ac:dyDescent="0.25">
      <c r="A57" s="51"/>
      <c r="B57" s="45" t="s">
        <v>72</v>
      </c>
      <c r="C57" s="33">
        <v>0.4</v>
      </c>
    </row>
    <row r="58" spans="1:3" x14ac:dyDescent="0.25">
      <c r="A58" s="51"/>
      <c r="B58" s="45" t="s">
        <v>73</v>
      </c>
      <c r="C58" s="52">
        <v>0.17</v>
      </c>
    </row>
    <row r="59" spans="1:3" x14ac:dyDescent="0.25">
      <c r="A59" s="51"/>
      <c r="B59" s="45" t="s">
        <v>74</v>
      </c>
      <c r="C59" s="52">
        <v>1.36</v>
      </c>
    </row>
    <row r="60" spans="1:3" x14ac:dyDescent="0.25">
      <c r="A60" s="51"/>
      <c r="B60" s="45" t="s">
        <v>75</v>
      </c>
      <c r="C60" s="52">
        <v>0.21</v>
      </c>
    </row>
    <row r="61" spans="1:3" x14ac:dyDescent="0.25">
      <c r="A61" s="30"/>
      <c r="B61" s="45" t="s">
        <v>76</v>
      </c>
      <c r="C61" s="33">
        <v>1.01</v>
      </c>
    </row>
    <row r="62" spans="1:3" x14ac:dyDescent="0.25">
      <c r="A62" s="30"/>
      <c r="B62" s="45" t="s">
        <v>77</v>
      </c>
      <c r="C62" s="33">
        <v>0.08</v>
      </c>
    </row>
    <row r="63" spans="1:3" x14ac:dyDescent="0.25">
      <c r="A63" s="30"/>
      <c r="B63" s="45" t="s">
        <v>78</v>
      </c>
      <c r="C63" s="33">
        <v>0.03</v>
      </c>
    </row>
    <row r="64" spans="1:3" x14ac:dyDescent="0.25">
      <c r="A64" s="53"/>
      <c r="B64" s="45" t="s">
        <v>79</v>
      </c>
      <c r="C64" s="33">
        <v>1.75</v>
      </c>
    </row>
    <row r="65" spans="1:3" x14ac:dyDescent="0.25">
      <c r="A65" s="54"/>
      <c r="B65" s="45" t="s">
        <v>80</v>
      </c>
      <c r="C65" s="33">
        <v>8.5399999999999991</v>
      </c>
    </row>
    <row r="66" spans="1:3" ht="30" x14ac:dyDescent="0.25">
      <c r="A66" s="54"/>
      <c r="B66" s="47" t="s">
        <v>81</v>
      </c>
      <c r="C66" s="33">
        <v>0.22</v>
      </c>
    </row>
    <row r="67" spans="1:3" x14ac:dyDescent="0.25">
      <c r="A67" s="55">
        <v>18</v>
      </c>
      <c r="B67" s="36" t="s">
        <v>82</v>
      </c>
      <c r="C67" s="33">
        <v>11.4</v>
      </c>
    </row>
    <row r="68" spans="1:3" ht="31.5" x14ac:dyDescent="0.25">
      <c r="A68" s="56">
        <v>19</v>
      </c>
      <c r="B68" s="19" t="s">
        <v>30</v>
      </c>
      <c r="C68" s="32">
        <v>71.319999999999993</v>
      </c>
    </row>
    <row r="69" spans="1:3" ht="29.25" x14ac:dyDescent="0.25">
      <c r="A69" s="57"/>
      <c r="B69" s="58" t="s">
        <v>95</v>
      </c>
      <c r="C69" s="59">
        <f>C18-C29</f>
        <v>220.84000000000015</v>
      </c>
    </row>
    <row r="70" spans="1:3" ht="31.5" x14ac:dyDescent="0.25">
      <c r="A70" s="7"/>
      <c r="B70" s="64" t="s">
        <v>84</v>
      </c>
      <c r="C70" s="16">
        <v>284.45</v>
      </c>
    </row>
    <row r="71" spans="1:3" x14ac:dyDescent="0.25">
      <c r="C71" s="41"/>
    </row>
  </sheetData>
  <pageMargins left="0.7" right="0.7" top="0.26" bottom="0.24" header="0.3" footer="0.2"/>
  <pageSetup paperSize="9" scale="54" orientation="portrait" verticalDpi="0" r:id="rId1"/>
  <rowBreaks count="1" manualBreakCount="1">
    <brk id="7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view="pageBreakPreview" zoomScale="60" zoomScaleNormal="100" workbookViewId="0">
      <selection activeCell="F6" sqref="F6"/>
    </sheetView>
  </sheetViews>
  <sheetFormatPr defaultRowHeight="15.75" x14ac:dyDescent="0.25"/>
  <cols>
    <col min="1" max="1" width="6.85546875" style="1" customWidth="1"/>
    <col min="2" max="2" width="92.7109375" style="3" customWidth="1"/>
    <col min="3" max="3" width="46.28515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13</v>
      </c>
    </row>
    <row r="4" spans="1:3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5.46</v>
      </c>
    </row>
    <row r="6" spans="1:3" ht="31.5" x14ac:dyDescent="0.25">
      <c r="A6" s="29"/>
      <c r="B6" s="35" t="s">
        <v>83</v>
      </c>
      <c r="C6" s="26">
        <v>-58.95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1725.71</v>
      </c>
    </row>
    <row r="8" spans="1:3" ht="31.5" x14ac:dyDescent="0.3">
      <c r="A8" s="11">
        <v>2</v>
      </c>
      <c r="B8" s="15" t="s">
        <v>29</v>
      </c>
      <c r="C8" s="18">
        <v>1490.24</v>
      </c>
    </row>
    <row r="9" spans="1:3" ht="31.5" x14ac:dyDescent="0.3">
      <c r="A9" s="11">
        <v>3</v>
      </c>
      <c r="B9" s="19" t="s">
        <v>30</v>
      </c>
      <c r="C9" s="16">
        <v>108.39</v>
      </c>
    </row>
    <row r="10" spans="1:3" ht="20.25" x14ac:dyDescent="0.3">
      <c r="A10" s="11">
        <v>4</v>
      </c>
      <c r="B10" s="19" t="s">
        <v>31</v>
      </c>
      <c r="C10" s="16">
        <f>C11+C12+C13+C14+C15</f>
        <v>127.08000000000001</v>
      </c>
    </row>
    <row r="11" spans="1:3" ht="30" x14ac:dyDescent="0.25">
      <c r="A11" s="42"/>
      <c r="B11" s="45" t="s">
        <v>32</v>
      </c>
      <c r="C11" s="26">
        <v>98.54</v>
      </c>
    </row>
    <row r="12" spans="1:3" x14ac:dyDescent="0.25">
      <c r="A12" s="42"/>
      <c r="B12" s="45" t="s">
        <v>33</v>
      </c>
      <c r="C12" s="26">
        <v>8.15</v>
      </c>
    </row>
    <row r="13" spans="1:3" ht="30" x14ac:dyDescent="0.25">
      <c r="A13" s="42"/>
      <c r="B13" s="45" t="s">
        <v>35</v>
      </c>
      <c r="C13" s="52">
        <v>12</v>
      </c>
    </row>
    <row r="14" spans="1:3" x14ac:dyDescent="0.25">
      <c r="A14" s="42"/>
      <c r="B14" s="40" t="s">
        <v>36</v>
      </c>
      <c r="C14" s="26">
        <v>2.79</v>
      </c>
    </row>
    <row r="15" spans="1:3" x14ac:dyDescent="0.25">
      <c r="A15" s="68"/>
      <c r="B15" s="40" t="s">
        <v>38</v>
      </c>
      <c r="C15" s="26">
        <v>5.6</v>
      </c>
    </row>
    <row r="16" spans="1:3" ht="18.75" x14ac:dyDescent="0.25">
      <c r="A16" s="20"/>
      <c r="B16" s="21" t="s">
        <v>39</v>
      </c>
      <c r="C16" s="22">
        <f>C7/C17*100</f>
        <v>101.20219796975152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1705.21</v>
      </c>
    </row>
    <row r="18" spans="1:3" ht="31.5" x14ac:dyDescent="0.3">
      <c r="A18" s="11">
        <v>2</v>
      </c>
      <c r="B18" s="15" t="s">
        <v>29</v>
      </c>
      <c r="C18" s="18">
        <v>1471.46</v>
      </c>
    </row>
    <row r="19" spans="1:3" ht="31.5" x14ac:dyDescent="0.3">
      <c r="A19" s="11">
        <v>3</v>
      </c>
      <c r="B19" s="19" t="s">
        <v>30</v>
      </c>
      <c r="C19" s="16">
        <v>108.22</v>
      </c>
    </row>
    <row r="20" spans="1:3" ht="20.25" x14ac:dyDescent="0.3">
      <c r="A20" s="11">
        <v>4</v>
      </c>
      <c r="B20" s="19" t="s">
        <v>31</v>
      </c>
      <c r="C20" s="16">
        <f>C21+C22+C23+C24+C25+C26</f>
        <v>125.53</v>
      </c>
    </row>
    <row r="21" spans="1:3" ht="30" x14ac:dyDescent="0.25">
      <c r="A21" s="42"/>
      <c r="B21" s="45" t="s">
        <v>32</v>
      </c>
      <c r="C21" s="26">
        <v>98.54</v>
      </c>
    </row>
    <row r="22" spans="1:3" x14ac:dyDescent="0.25">
      <c r="A22" s="42"/>
      <c r="B22" s="45" t="s">
        <v>33</v>
      </c>
      <c r="C22" s="26">
        <v>7.86</v>
      </c>
    </row>
    <row r="23" spans="1:3" ht="30" x14ac:dyDescent="0.25">
      <c r="A23" s="42"/>
      <c r="B23" s="45" t="s">
        <v>35</v>
      </c>
      <c r="C23" s="52">
        <v>11.92</v>
      </c>
    </row>
    <row r="24" spans="1:3" x14ac:dyDescent="0.25">
      <c r="A24" s="42"/>
      <c r="B24" s="40" t="s">
        <v>36</v>
      </c>
      <c r="C24" s="26">
        <v>1.05</v>
      </c>
    </row>
    <row r="25" spans="1:3" x14ac:dyDescent="0.25">
      <c r="A25" s="70"/>
      <c r="B25" s="45" t="s">
        <v>85</v>
      </c>
      <c r="C25" s="26">
        <v>0.56000000000000005</v>
      </c>
    </row>
    <row r="26" spans="1:3" x14ac:dyDescent="0.25">
      <c r="A26" s="68"/>
      <c r="B26" s="40" t="s">
        <v>38</v>
      </c>
      <c r="C26" s="26">
        <v>5.6</v>
      </c>
    </row>
    <row r="27" spans="1:3" x14ac:dyDescent="0.25">
      <c r="A27" s="27"/>
      <c r="B27" s="28" t="s">
        <v>41</v>
      </c>
      <c r="C27" s="16">
        <f>C28+C45+C63+C65+C66</f>
        <v>1283.28</v>
      </c>
    </row>
    <row r="28" spans="1:3" ht="20.25" x14ac:dyDescent="0.25">
      <c r="A28" s="30">
        <v>1</v>
      </c>
      <c r="B28" s="31" t="s">
        <v>42</v>
      </c>
      <c r="C28" s="16">
        <f>C29+C30+C31+C32+C33+C36+C42</f>
        <v>894.41000000000008</v>
      </c>
    </row>
    <row r="29" spans="1:3" x14ac:dyDescent="0.25">
      <c r="A29" s="30">
        <v>2</v>
      </c>
      <c r="B29" s="15" t="s">
        <v>43</v>
      </c>
      <c r="C29" s="33">
        <v>298.16000000000003</v>
      </c>
    </row>
    <row r="30" spans="1:3" x14ac:dyDescent="0.25">
      <c r="A30" s="30">
        <v>4</v>
      </c>
      <c r="B30" s="36" t="s">
        <v>45</v>
      </c>
      <c r="C30" s="33">
        <v>415.73</v>
      </c>
    </row>
    <row r="31" spans="1:3" x14ac:dyDescent="0.25">
      <c r="A31" s="30">
        <v>5</v>
      </c>
      <c r="B31" s="36" t="s">
        <v>46</v>
      </c>
      <c r="C31" s="33">
        <v>71.64</v>
      </c>
    </row>
    <row r="32" spans="1:3" ht="47.25" x14ac:dyDescent="0.25">
      <c r="A32" s="30">
        <v>6</v>
      </c>
      <c r="B32" s="36" t="s">
        <v>47</v>
      </c>
      <c r="C32" s="33">
        <v>11.91</v>
      </c>
    </row>
    <row r="33" spans="1:3" x14ac:dyDescent="0.25">
      <c r="A33" s="30">
        <v>7</v>
      </c>
      <c r="B33" s="37" t="s">
        <v>48</v>
      </c>
      <c r="C33" s="33">
        <f>C34+C35</f>
        <v>48.17</v>
      </c>
    </row>
    <row r="34" spans="1:3" x14ac:dyDescent="0.25">
      <c r="A34" s="30"/>
      <c r="B34" s="40" t="s">
        <v>49</v>
      </c>
      <c r="C34" s="33">
        <v>21.42</v>
      </c>
    </row>
    <row r="35" spans="1:3" ht="30" x14ac:dyDescent="0.25">
      <c r="A35" s="42"/>
      <c r="B35" s="40" t="s">
        <v>86</v>
      </c>
      <c r="C35" s="33">
        <v>26.75</v>
      </c>
    </row>
    <row r="36" spans="1:3" ht="47.25" x14ac:dyDescent="0.25">
      <c r="A36" s="30">
        <v>8</v>
      </c>
      <c r="B36" s="37" t="s">
        <v>54</v>
      </c>
      <c r="C36" s="16">
        <f t="shared" ref="C36" si="2">C37+C38+C39+C40+C41</f>
        <v>30.46</v>
      </c>
    </row>
    <row r="37" spans="1:3" x14ac:dyDescent="0.25">
      <c r="A37" s="30"/>
      <c r="B37" s="44" t="s">
        <v>55</v>
      </c>
      <c r="C37" s="33">
        <v>7.08</v>
      </c>
    </row>
    <row r="38" spans="1:3" x14ac:dyDescent="0.25">
      <c r="A38" s="30"/>
      <c r="B38" s="44" t="s">
        <v>56</v>
      </c>
      <c r="C38" s="33">
        <v>2.16</v>
      </c>
    </row>
    <row r="39" spans="1:3" x14ac:dyDescent="0.25">
      <c r="A39" s="30"/>
      <c r="B39" s="44" t="s">
        <v>57</v>
      </c>
      <c r="C39" s="33">
        <v>12.1</v>
      </c>
    </row>
    <row r="40" spans="1:3" x14ac:dyDescent="0.25">
      <c r="A40" s="30"/>
      <c r="B40" s="44" t="s">
        <v>58</v>
      </c>
      <c r="C40" s="33">
        <v>8.26</v>
      </c>
    </row>
    <row r="41" spans="1:3" x14ac:dyDescent="0.25">
      <c r="A41" s="30"/>
      <c r="B41" s="40" t="s">
        <v>59</v>
      </c>
      <c r="C41" s="33">
        <v>0.86</v>
      </c>
    </row>
    <row r="42" spans="1:3" x14ac:dyDescent="0.25">
      <c r="A42" s="30">
        <v>9</v>
      </c>
      <c r="B42" s="36" t="s">
        <v>60</v>
      </c>
      <c r="C42" s="46">
        <f t="shared" ref="C42" si="3">C43+C44</f>
        <v>18.34</v>
      </c>
    </row>
    <row r="43" spans="1:3" x14ac:dyDescent="0.25">
      <c r="A43" s="30"/>
      <c r="B43" s="45" t="s">
        <v>61</v>
      </c>
      <c r="C43" s="33">
        <v>15.04</v>
      </c>
    </row>
    <row r="44" spans="1:3" x14ac:dyDescent="0.25">
      <c r="A44" s="30"/>
      <c r="B44" s="45" t="s">
        <v>62</v>
      </c>
      <c r="C44" s="33">
        <v>3.3</v>
      </c>
    </row>
    <row r="45" spans="1:3" x14ac:dyDescent="0.25">
      <c r="A45" s="30">
        <v>10</v>
      </c>
      <c r="B45" s="15" t="s">
        <v>63</v>
      </c>
      <c r="C45" s="16">
        <f>C46+C47+C48+C49+C51</f>
        <v>256.70999999999998</v>
      </c>
    </row>
    <row r="46" spans="1:3" x14ac:dyDescent="0.25">
      <c r="A46" s="30">
        <v>11</v>
      </c>
      <c r="B46" s="15" t="s">
        <v>64</v>
      </c>
      <c r="C46" s="33">
        <v>63.66</v>
      </c>
    </row>
    <row r="47" spans="1:3" x14ac:dyDescent="0.25">
      <c r="A47" s="30">
        <v>12</v>
      </c>
      <c r="B47" s="47" t="s">
        <v>65</v>
      </c>
      <c r="C47" s="33">
        <v>135.4</v>
      </c>
    </row>
    <row r="48" spans="1:3" x14ac:dyDescent="0.25">
      <c r="A48" s="30">
        <v>13</v>
      </c>
      <c r="B48" s="47" t="s">
        <v>46</v>
      </c>
      <c r="C48" s="33">
        <v>40.89</v>
      </c>
    </row>
    <row r="49" spans="1:3" x14ac:dyDescent="0.25">
      <c r="A49" s="30">
        <v>14</v>
      </c>
      <c r="B49" s="37" t="s">
        <v>66</v>
      </c>
      <c r="C49" s="16">
        <f t="shared" ref="C49" si="4">C50</f>
        <v>2.86</v>
      </c>
    </row>
    <row r="50" spans="1:3" x14ac:dyDescent="0.25">
      <c r="A50" s="30"/>
      <c r="B50" s="47" t="s">
        <v>67</v>
      </c>
      <c r="C50" s="33">
        <v>2.86</v>
      </c>
    </row>
    <row r="51" spans="1:3" ht="31.5" x14ac:dyDescent="0.25">
      <c r="A51" s="30">
        <v>15</v>
      </c>
      <c r="B51" s="19" t="s">
        <v>68</v>
      </c>
      <c r="C51" s="16">
        <f t="shared" ref="C51" si="5">C52+C53+C54+C55+C56+C57+C58+C59+C60+C61+C62+C64</f>
        <v>13.899999999999999</v>
      </c>
    </row>
    <row r="52" spans="1:3" x14ac:dyDescent="0.25">
      <c r="A52" s="30"/>
      <c r="B52" s="45" t="s">
        <v>69</v>
      </c>
      <c r="C52" s="33">
        <v>0.27</v>
      </c>
    </row>
    <row r="53" spans="1:3" x14ac:dyDescent="0.25">
      <c r="A53" s="30"/>
      <c r="B53" s="45" t="s">
        <v>70</v>
      </c>
      <c r="C53" s="33">
        <v>3.99</v>
      </c>
    </row>
    <row r="54" spans="1:3" ht="30" x14ac:dyDescent="0.25">
      <c r="A54" s="30"/>
      <c r="B54" s="45" t="s">
        <v>71</v>
      </c>
      <c r="C54" s="33">
        <v>2.0699999999999998</v>
      </c>
    </row>
    <row r="55" spans="1:3" ht="30" x14ac:dyDescent="0.25">
      <c r="A55" s="51"/>
      <c r="B55" s="45" t="s">
        <v>72</v>
      </c>
      <c r="C55" s="33">
        <v>0.56999999999999995</v>
      </c>
    </row>
    <row r="56" spans="1:3" x14ac:dyDescent="0.25">
      <c r="A56" s="51"/>
      <c r="B56" s="45" t="s">
        <v>73</v>
      </c>
      <c r="C56" s="52">
        <v>0.25</v>
      </c>
    </row>
    <row r="57" spans="1:3" x14ac:dyDescent="0.25">
      <c r="A57" s="51"/>
      <c r="B57" s="45" t="s">
        <v>74</v>
      </c>
      <c r="C57" s="52">
        <v>1.97</v>
      </c>
    </row>
    <row r="58" spans="1:3" x14ac:dyDescent="0.25">
      <c r="A58" s="51"/>
      <c r="B58" s="45" t="s">
        <v>75</v>
      </c>
      <c r="C58" s="52">
        <v>0.31</v>
      </c>
    </row>
    <row r="59" spans="1:3" x14ac:dyDescent="0.25">
      <c r="A59" s="30"/>
      <c r="B59" s="45" t="s">
        <v>76</v>
      </c>
      <c r="C59" s="33">
        <v>1.46</v>
      </c>
    </row>
    <row r="60" spans="1:3" x14ac:dyDescent="0.25">
      <c r="A60" s="30"/>
      <c r="B60" s="45" t="s">
        <v>77</v>
      </c>
      <c r="C60" s="33">
        <v>0.12</v>
      </c>
    </row>
    <row r="61" spans="1:3" x14ac:dyDescent="0.25">
      <c r="A61" s="30"/>
      <c r="B61" s="45" t="s">
        <v>78</v>
      </c>
      <c r="C61" s="33">
        <v>0.03</v>
      </c>
    </row>
    <row r="62" spans="1:3" x14ac:dyDescent="0.25">
      <c r="A62" s="53"/>
      <c r="B62" s="45" t="s">
        <v>79</v>
      </c>
      <c r="C62" s="33">
        <v>2.54</v>
      </c>
    </row>
    <row r="63" spans="1:3" x14ac:dyDescent="0.25">
      <c r="A63" s="54"/>
      <c r="B63" s="45" t="s">
        <v>80</v>
      </c>
      <c r="C63" s="33">
        <v>12.37</v>
      </c>
    </row>
    <row r="64" spans="1:3" ht="30" x14ac:dyDescent="0.25">
      <c r="A64" s="54"/>
      <c r="B64" s="47" t="s">
        <v>81</v>
      </c>
      <c r="C64" s="33">
        <v>0.32</v>
      </c>
    </row>
    <row r="65" spans="1:3" x14ac:dyDescent="0.25">
      <c r="A65" s="55">
        <v>18</v>
      </c>
      <c r="B65" s="36" t="s">
        <v>82</v>
      </c>
      <c r="C65" s="33">
        <v>16.5</v>
      </c>
    </row>
    <row r="66" spans="1:3" ht="31.5" x14ac:dyDescent="0.25">
      <c r="A66" s="56">
        <v>19</v>
      </c>
      <c r="B66" s="19" t="s">
        <v>30</v>
      </c>
      <c r="C66" s="32">
        <v>103.29</v>
      </c>
    </row>
    <row r="67" spans="1:3" ht="29.25" x14ac:dyDescent="0.25">
      <c r="A67" s="57"/>
      <c r="B67" s="58" t="s">
        <v>95</v>
      </c>
      <c r="C67" s="59">
        <f>C17-C27</f>
        <v>421.93000000000006</v>
      </c>
    </row>
    <row r="68" spans="1:3" ht="31.5" x14ac:dyDescent="0.25">
      <c r="A68" s="7"/>
      <c r="B68" s="64" t="s">
        <v>84</v>
      </c>
      <c r="C68" s="16">
        <v>329.37</v>
      </c>
    </row>
    <row r="69" spans="1:3" x14ac:dyDescent="0.25">
      <c r="C69" s="41"/>
    </row>
  </sheetData>
  <pageMargins left="0.7" right="0.7" top="0.33" bottom="0.25" header="0.3" footer="0.3"/>
  <pageSetup paperSize="9" scale="57" orientation="portrait" verticalDpi="0" r:id="rId1"/>
  <rowBreaks count="1" manualBreakCount="1">
    <brk id="6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view="pageBreakPreview" topLeftCell="A46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90.140625" style="3" customWidth="1"/>
    <col min="3" max="3" width="56.42578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14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8.56</v>
      </c>
    </row>
    <row r="6" spans="1:3" ht="31.5" x14ac:dyDescent="0.25">
      <c r="A6" s="29"/>
      <c r="B6" s="35" t="s">
        <v>83</v>
      </c>
      <c r="C6" s="26">
        <v>46.38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2588.54</v>
      </c>
    </row>
    <row r="8" spans="1:3" ht="31.5" x14ac:dyDescent="0.3">
      <c r="A8" s="11">
        <v>2</v>
      </c>
      <c r="B8" s="15" t="s">
        <v>29</v>
      </c>
      <c r="C8" s="18">
        <v>2336.34</v>
      </c>
    </row>
    <row r="9" spans="1:3" ht="31.5" x14ac:dyDescent="0.3">
      <c r="A9" s="11">
        <v>3</v>
      </c>
      <c r="B9" s="19" t="s">
        <v>30</v>
      </c>
      <c r="C9" s="16">
        <v>169.93</v>
      </c>
    </row>
    <row r="10" spans="1:3" ht="20.25" x14ac:dyDescent="0.3">
      <c r="A10" s="11">
        <v>4</v>
      </c>
      <c r="B10" s="19" t="s">
        <v>31</v>
      </c>
      <c r="C10" s="16">
        <f>C11+C12+C13+C14+C15+C16</f>
        <v>82.27</v>
      </c>
    </row>
    <row r="11" spans="1:3" ht="30" x14ac:dyDescent="0.25">
      <c r="A11" s="42"/>
      <c r="B11" s="45" t="s">
        <v>32</v>
      </c>
      <c r="C11" s="26">
        <v>45.05</v>
      </c>
    </row>
    <row r="12" spans="1:3" x14ac:dyDescent="0.25">
      <c r="A12" s="42"/>
      <c r="B12" s="45" t="s">
        <v>33</v>
      </c>
      <c r="C12" s="26">
        <v>12.77</v>
      </c>
    </row>
    <row r="13" spans="1:3" ht="30" x14ac:dyDescent="0.25">
      <c r="A13" s="42"/>
      <c r="B13" s="45" t="s">
        <v>35</v>
      </c>
      <c r="C13" s="52">
        <v>18.809999999999999</v>
      </c>
    </row>
    <row r="14" spans="1:3" x14ac:dyDescent="0.25">
      <c r="A14" s="42"/>
      <c r="B14" s="40" t="s">
        <v>36</v>
      </c>
      <c r="C14" s="26">
        <v>2.34</v>
      </c>
    </row>
    <row r="15" spans="1:3" ht="30" x14ac:dyDescent="0.25">
      <c r="A15" s="42"/>
      <c r="B15" s="45" t="s">
        <v>37</v>
      </c>
      <c r="C15" s="26">
        <v>3</v>
      </c>
    </row>
    <row r="16" spans="1:3" x14ac:dyDescent="0.25">
      <c r="A16" s="68"/>
      <c r="B16" s="40" t="s">
        <v>38</v>
      </c>
      <c r="C16" s="26">
        <v>0.3</v>
      </c>
    </row>
    <row r="17" spans="1:3" ht="18.75" x14ac:dyDescent="0.25">
      <c r="A17" s="20"/>
      <c r="B17" s="21" t="s">
        <v>39</v>
      </c>
      <c r="C17" s="22">
        <f>C7/C18*100</f>
        <v>101.17531180744743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2558.4699999999998</v>
      </c>
    </row>
    <row r="19" spans="1:3" ht="31.5" x14ac:dyDescent="0.3">
      <c r="A19" s="11">
        <v>2</v>
      </c>
      <c r="B19" s="15" t="s">
        <v>29</v>
      </c>
      <c r="C19" s="18">
        <v>2306.91</v>
      </c>
    </row>
    <row r="20" spans="1:3" ht="31.5" x14ac:dyDescent="0.3">
      <c r="A20" s="11">
        <v>3</v>
      </c>
      <c r="B20" s="19" t="s">
        <v>30</v>
      </c>
      <c r="C20" s="16">
        <v>169.67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81.889999999999986</v>
      </c>
    </row>
    <row r="22" spans="1:3" ht="30" x14ac:dyDescent="0.25">
      <c r="A22" s="42"/>
      <c r="B22" s="45" t="s">
        <v>32</v>
      </c>
      <c r="C22" s="26">
        <v>45.05</v>
      </c>
    </row>
    <row r="23" spans="1:3" x14ac:dyDescent="0.25">
      <c r="A23" s="42"/>
      <c r="B23" s="45" t="s">
        <v>33</v>
      </c>
      <c r="C23" s="26">
        <v>12.32</v>
      </c>
    </row>
    <row r="24" spans="1:3" ht="30" x14ac:dyDescent="0.25">
      <c r="A24" s="42"/>
      <c r="B24" s="45" t="s">
        <v>35</v>
      </c>
      <c r="C24" s="52">
        <v>18.7</v>
      </c>
    </row>
    <row r="25" spans="1:3" x14ac:dyDescent="0.25">
      <c r="A25" s="42"/>
      <c r="B25" s="40" t="s">
        <v>36</v>
      </c>
      <c r="C25" s="26">
        <v>1.64</v>
      </c>
    </row>
    <row r="26" spans="1:3" ht="30" x14ac:dyDescent="0.25">
      <c r="A26" s="42"/>
      <c r="B26" s="45" t="s">
        <v>37</v>
      </c>
      <c r="C26" s="26">
        <v>3</v>
      </c>
    </row>
    <row r="27" spans="1:3" x14ac:dyDescent="0.25">
      <c r="A27" s="70"/>
      <c r="B27" s="45" t="s">
        <v>85</v>
      </c>
      <c r="C27" s="26">
        <v>0.88</v>
      </c>
    </row>
    <row r="28" spans="1:3" x14ac:dyDescent="0.25">
      <c r="A28" s="68"/>
      <c r="B28" s="40" t="s">
        <v>38</v>
      </c>
      <c r="C28" s="26">
        <v>0.3</v>
      </c>
    </row>
    <row r="29" spans="1:3" x14ac:dyDescent="0.25">
      <c r="A29" s="27"/>
      <c r="B29" s="28" t="s">
        <v>41</v>
      </c>
      <c r="C29" s="16">
        <f>C30+C49+C67+C69+C70</f>
        <v>2516.8400000000006</v>
      </c>
    </row>
    <row r="30" spans="1:3" ht="20.25" x14ac:dyDescent="0.25">
      <c r="A30" s="30">
        <v>1</v>
      </c>
      <c r="B30" s="31" t="s">
        <v>42</v>
      </c>
      <c r="C30" s="16">
        <f>C31+C32+C33+C34+C35+C40+C46</f>
        <v>1907.1800000000003</v>
      </c>
    </row>
    <row r="31" spans="1:3" x14ac:dyDescent="0.25">
      <c r="A31" s="30">
        <v>2</v>
      </c>
      <c r="B31" s="15" t="s">
        <v>43</v>
      </c>
      <c r="C31" s="33">
        <v>467.44</v>
      </c>
    </row>
    <row r="32" spans="1:3" x14ac:dyDescent="0.25">
      <c r="A32" s="30">
        <v>4</v>
      </c>
      <c r="B32" s="36" t="s">
        <v>45</v>
      </c>
      <c r="C32" s="33">
        <v>651.76</v>
      </c>
    </row>
    <row r="33" spans="1:3" x14ac:dyDescent="0.25">
      <c r="A33" s="30">
        <v>5</v>
      </c>
      <c r="B33" s="36" t="s">
        <v>46</v>
      </c>
      <c r="C33" s="33">
        <v>112.32</v>
      </c>
    </row>
    <row r="34" spans="1:3" ht="39" customHeight="1" x14ac:dyDescent="0.25">
      <c r="A34" s="30">
        <v>6</v>
      </c>
      <c r="B34" s="36" t="s">
        <v>47</v>
      </c>
      <c r="C34" s="33">
        <v>18.670000000000002</v>
      </c>
    </row>
    <row r="35" spans="1:3" x14ac:dyDescent="0.25">
      <c r="A35" s="30">
        <v>7</v>
      </c>
      <c r="B35" s="37" t="s">
        <v>48</v>
      </c>
      <c r="C35" s="33">
        <f>C36+C37+C38+C39</f>
        <v>580.36</v>
      </c>
    </row>
    <row r="36" spans="1:3" x14ac:dyDescent="0.25">
      <c r="A36" s="30"/>
      <c r="B36" s="40" t="s">
        <v>49</v>
      </c>
      <c r="C36" s="33">
        <v>21.42</v>
      </c>
    </row>
    <row r="37" spans="1:3" x14ac:dyDescent="0.25">
      <c r="A37" s="30"/>
      <c r="B37" s="40" t="s">
        <v>50</v>
      </c>
      <c r="C37" s="33">
        <v>333</v>
      </c>
    </row>
    <row r="38" spans="1:3" ht="21" customHeight="1" x14ac:dyDescent="0.25">
      <c r="A38" s="42"/>
      <c r="B38" s="40" t="s">
        <v>86</v>
      </c>
      <c r="C38" s="33">
        <v>41.94</v>
      </c>
    </row>
    <row r="39" spans="1:3" x14ac:dyDescent="0.25">
      <c r="A39" s="43"/>
      <c r="B39" s="40" t="s">
        <v>51</v>
      </c>
      <c r="C39" s="33">
        <v>184</v>
      </c>
    </row>
    <row r="40" spans="1:3" ht="47.25" x14ac:dyDescent="0.25">
      <c r="A40" s="30">
        <v>8</v>
      </c>
      <c r="B40" s="37" t="s">
        <v>54</v>
      </c>
      <c r="C40" s="16">
        <f t="shared" ref="C40" si="2">C41+C42+C43+C44+C45</f>
        <v>47.750000000000007</v>
      </c>
    </row>
    <row r="41" spans="1:3" x14ac:dyDescent="0.25">
      <c r="A41" s="30"/>
      <c r="B41" s="44" t="s">
        <v>55</v>
      </c>
      <c r="C41" s="33">
        <v>11.1</v>
      </c>
    </row>
    <row r="42" spans="1:3" x14ac:dyDescent="0.25">
      <c r="A42" s="30"/>
      <c r="B42" s="44" t="s">
        <v>56</v>
      </c>
      <c r="C42" s="33">
        <v>3.39</v>
      </c>
    </row>
    <row r="43" spans="1:3" x14ac:dyDescent="0.25">
      <c r="A43" s="30"/>
      <c r="B43" s="44" t="s">
        <v>57</v>
      </c>
      <c r="C43" s="33">
        <v>18.96</v>
      </c>
    </row>
    <row r="44" spans="1:3" x14ac:dyDescent="0.25">
      <c r="A44" s="30"/>
      <c r="B44" s="44" t="s">
        <v>58</v>
      </c>
      <c r="C44" s="33">
        <v>12.95</v>
      </c>
    </row>
    <row r="45" spans="1:3" x14ac:dyDescent="0.25">
      <c r="A45" s="30"/>
      <c r="B45" s="40" t="s">
        <v>59</v>
      </c>
      <c r="C45" s="33">
        <v>1.35</v>
      </c>
    </row>
    <row r="46" spans="1:3" x14ac:dyDescent="0.25">
      <c r="A46" s="30">
        <v>9</v>
      </c>
      <c r="B46" s="36" t="s">
        <v>60</v>
      </c>
      <c r="C46" s="46">
        <f t="shared" ref="C46" si="3">C47+C48</f>
        <v>28.88</v>
      </c>
    </row>
    <row r="47" spans="1:3" x14ac:dyDescent="0.25">
      <c r="A47" s="30"/>
      <c r="B47" s="45" t="s">
        <v>61</v>
      </c>
      <c r="C47" s="33">
        <v>23.58</v>
      </c>
    </row>
    <row r="48" spans="1:3" x14ac:dyDescent="0.25">
      <c r="A48" s="30"/>
      <c r="B48" s="45" t="s">
        <v>62</v>
      </c>
      <c r="C48" s="33">
        <v>5.3</v>
      </c>
    </row>
    <row r="49" spans="1:3" x14ac:dyDescent="0.25">
      <c r="A49" s="30">
        <v>10</v>
      </c>
      <c r="B49" s="15" t="s">
        <v>63</v>
      </c>
      <c r="C49" s="16">
        <f>C50+C51+C52+C53+C55</f>
        <v>402.43000000000006</v>
      </c>
    </row>
    <row r="50" spans="1:3" x14ac:dyDescent="0.25">
      <c r="A50" s="30">
        <v>11</v>
      </c>
      <c r="B50" s="15" t="s">
        <v>64</v>
      </c>
      <c r="C50" s="33">
        <v>99.81</v>
      </c>
    </row>
    <row r="51" spans="1:3" x14ac:dyDescent="0.25">
      <c r="A51" s="30">
        <v>12</v>
      </c>
      <c r="B51" s="47" t="s">
        <v>65</v>
      </c>
      <c r="C51" s="33">
        <v>212.28</v>
      </c>
    </row>
    <row r="52" spans="1:3" x14ac:dyDescent="0.25">
      <c r="A52" s="30">
        <v>13</v>
      </c>
      <c r="B52" s="47" t="s">
        <v>46</v>
      </c>
      <c r="C52" s="33">
        <v>64.11</v>
      </c>
    </row>
    <row r="53" spans="1:3" x14ac:dyDescent="0.25">
      <c r="A53" s="30">
        <v>14</v>
      </c>
      <c r="B53" s="37" t="s">
        <v>66</v>
      </c>
      <c r="C53" s="16">
        <f t="shared" ref="C53" si="4">C54</f>
        <v>4.4800000000000004</v>
      </c>
    </row>
    <row r="54" spans="1:3" x14ac:dyDescent="0.25">
      <c r="A54" s="30"/>
      <c r="B54" s="47" t="s">
        <v>67</v>
      </c>
      <c r="C54" s="33">
        <v>4.4800000000000004</v>
      </c>
    </row>
    <row r="55" spans="1:3" ht="27" customHeight="1" x14ac:dyDescent="0.25">
      <c r="A55" s="30">
        <v>15</v>
      </c>
      <c r="B55" s="19" t="s">
        <v>68</v>
      </c>
      <c r="C55" s="16">
        <f t="shared" ref="C55" si="5">C56+C57+C58+C59+C60+C61+C62+C63+C64+C65+C66+C68</f>
        <v>21.75</v>
      </c>
    </row>
    <row r="56" spans="1:3" x14ac:dyDescent="0.25">
      <c r="A56" s="30"/>
      <c r="B56" s="45" t="s">
        <v>69</v>
      </c>
      <c r="C56" s="33">
        <v>0.42</v>
      </c>
    </row>
    <row r="57" spans="1:3" x14ac:dyDescent="0.25">
      <c r="A57" s="30"/>
      <c r="B57" s="45" t="s">
        <v>70</v>
      </c>
      <c r="C57" s="33">
        <v>6.26</v>
      </c>
    </row>
    <row r="58" spans="1:3" ht="23.25" customHeight="1" x14ac:dyDescent="0.25">
      <c r="A58" s="30"/>
      <c r="B58" s="45" t="s">
        <v>71</v>
      </c>
      <c r="C58" s="33">
        <v>3.24</v>
      </c>
    </row>
    <row r="59" spans="1:3" ht="30" x14ac:dyDescent="0.25">
      <c r="A59" s="51"/>
      <c r="B59" s="45" t="s">
        <v>72</v>
      </c>
      <c r="C59" s="33">
        <v>0.9</v>
      </c>
    </row>
    <row r="60" spans="1:3" x14ac:dyDescent="0.25">
      <c r="A60" s="51"/>
      <c r="B60" s="45" t="s">
        <v>73</v>
      </c>
      <c r="C60" s="52">
        <v>0.39</v>
      </c>
    </row>
    <row r="61" spans="1:3" x14ac:dyDescent="0.25">
      <c r="A61" s="51"/>
      <c r="B61" s="45" t="s">
        <v>74</v>
      </c>
      <c r="C61" s="52">
        <v>3.08</v>
      </c>
    </row>
    <row r="62" spans="1:3" x14ac:dyDescent="0.25">
      <c r="A62" s="51"/>
      <c r="B62" s="45" t="s">
        <v>75</v>
      </c>
      <c r="C62" s="52">
        <v>0.48</v>
      </c>
    </row>
    <row r="63" spans="1:3" x14ac:dyDescent="0.25">
      <c r="A63" s="30"/>
      <c r="B63" s="45" t="s">
        <v>76</v>
      </c>
      <c r="C63" s="33">
        <v>2.2799999999999998</v>
      </c>
    </row>
    <row r="64" spans="1:3" x14ac:dyDescent="0.25">
      <c r="A64" s="30"/>
      <c r="B64" s="45" t="s">
        <v>77</v>
      </c>
      <c r="C64" s="33">
        <v>0.18</v>
      </c>
    </row>
    <row r="65" spans="1:3" x14ac:dyDescent="0.25">
      <c r="A65" s="30"/>
      <c r="B65" s="45" t="s">
        <v>78</v>
      </c>
      <c r="C65" s="33">
        <v>0.04</v>
      </c>
    </row>
    <row r="66" spans="1:3" x14ac:dyDescent="0.25">
      <c r="A66" s="53"/>
      <c r="B66" s="45" t="s">
        <v>79</v>
      </c>
      <c r="C66" s="33">
        <v>3.98</v>
      </c>
    </row>
    <row r="67" spans="1:3" x14ac:dyDescent="0.25">
      <c r="A67" s="54"/>
      <c r="B67" s="45" t="s">
        <v>80</v>
      </c>
      <c r="C67" s="33">
        <v>19.399999999999999</v>
      </c>
    </row>
    <row r="68" spans="1:3" ht="30" x14ac:dyDescent="0.25">
      <c r="A68" s="54"/>
      <c r="B68" s="47" t="s">
        <v>81</v>
      </c>
      <c r="C68" s="33">
        <v>0.5</v>
      </c>
    </row>
    <row r="69" spans="1:3" x14ac:dyDescent="0.25">
      <c r="A69" s="55">
        <v>18</v>
      </c>
      <c r="B69" s="36" t="s">
        <v>82</v>
      </c>
      <c r="C69" s="33">
        <v>25.9</v>
      </c>
    </row>
    <row r="70" spans="1:3" ht="31.5" x14ac:dyDescent="0.25">
      <c r="A70" s="56">
        <v>19</v>
      </c>
      <c r="B70" s="19" t="s">
        <v>30</v>
      </c>
      <c r="C70" s="32">
        <v>161.93</v>
      </c>
    </row>
    <row r="71" spans="1:3" ht="29.25" x14ac:dyDescent="0.25">
      <c r="A71" s="57"/>
      <c r="B71" s="58" t="s">
        <v>95</v>
      </c>
      <c r="C71" s="59">
        <f>C18-C29</f>
        <v>41.6299999999992</v>
      </c>
    </row>
    <row r="72" spans="1:3" ht="31.5" x14ac:dyDescent="0.25">
      <c r="A72" s="7"/>
      <c r="B72" s="64" t="s">
        <v>84</v>
      </c>
      <c r="C72" s="16">
        <v>375.74</v>
      </c>
    </row>
    <row r="73" spans="1:3" x14ac:dyDescent="0.25">
      <c r="C73" s="41"/>
    </row>
  </sheetData>
  <pageMargins left="0.53" right="0.31" top="0.33" bottom="0.26" header="0.3" footer="0.3"/>
  <pageSetup paperSize="9" scale="54" orientation="portrait" verticalDpi="0" r:id="rId1"/>
  <rowBreaks count="1" manualBreakCount="1"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view="pageBreakPreview" topLeftCell="A7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103.85546875" style="3" customWidth="1"/>
    <col min="3" max="3" width="52.140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10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10.45</v>
      </c>
    </row>
    <row r="6" spans="1:3" ht="31.5" x14ac:dyDescent="0.25">
      <c r="A6" s="29"/>
      <c r="B6" s="35" t="s">
        <v>83</v>
      </c>
      <c r="C6" s="26">
        <v>608.77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3104.22</v>
      </c>
    </row>
    <row r="8" spans="1:3" ht="31.5" x14ac:dyDescent="0.3">
      <c r="A8" s="11">
        <v>2</v>
      </c>
      <c r="B8" s="15" t="s">
        <v>29</v>
      </c>
      <c r="C8" s="18">
        <v>2852.19</v>
      </c>
    </row>
    <row r="9" spans="1:3" ht="31.5" x14ac:dyDescent="0.3">
      <c r="A9" s="11">
        <v>3</v>
      </c>
      <c r="B9" s="19" t="s">
        <v>30</v>
      </c>
      <c r="C9" s="16">
        <v>207.45</v>
      </c>
    </row>
    <row r="10" spans="1:3" ht="20.25" x14ac:dyDescent="0.3">
      <c r="A10" s="11">
        <v>4</v>
      </c>
      <c r="B10" s="19" t="s">
        <v>31</v>
      </c>
      <c r="C10" s="16">
        <f>C11+C12+C13+C14+C15</f>
        <v>44.58</v>
      </c>
    </row>
    <row r="11" spans="1:3" x14ac:dyDescent="0.25">
      <c r="A11" s="42"/>
      <c r="B11" s="45" t="s">
        <v>33</v>
      </c>
      <c r="C11" s="26">
        <v>15.59</v>
      </c>
    </row>
    <row r="12" spans="1:3" ht="30" x14ac:dyDescent="0.25">
      <c r="A12" s="42"/>
      <c r="B12" s="45" t="s">
        <v>35</v>
      </c>
      <c r="C12" s="52">
        <v>22.96</v>
      </c>
    </row>
    <row r="13" spans="1:3" x14ac:dyDescent="0.25">
      <c r="A13" s="42"/>
      <c r="B13" s="40" t="s">
        <v>36</v>
      </c>
      <c r="C13" s="26">
        <v>0.93</v>
      </c>
    </row>
    <row r="14" spans="1:3" ht="30" x14ac:dyDescent="0.25">
      <c r="A14" s="42"/>
      <c r="B14" s="45" t="s">
        <v>37</v>
      </c>
      <c r="C14" s="26">
        <v>3.6</v>
      </c>
    </row>
    <row r="15" spans="1:3" x14ac:dyDescent="0.25">
      <c r="A15" s="68"/>
      <c r="B15" s="40" t="s">
        <v>38</v>
      </c>
      <c r="C15" s="26">
        <v>1.5</v>
      </c>
    </row>
    <row r="16" spans="1:3" ht="18.75" x14ac:dyDescent="0.25">
      <c r="A16" s="20"/>
      <c r="B16" s="21" t="s">
        <v>39</v>
      </c>
      <c r="C16" s="22">
        <f>C7/C17*100</f>
        <v>101.1337646851848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3069.4200000000005</v>
      </c>
    </row>
    <row r="18" spans="1:3" ht="31.5" x14ac:dyDescent="0.3">
      <c r="A18" s="11">
        <v>2</v>
      </c>
      <c r="B18" s="15" t="s">
        <v>29</v>
      </c>
      <c r="C18" s="18">
        <v>2816.26</v>
      </c>
    </row>
    <row r="19" spans="1:3" ht="31.5" x14ac:dyDescent="0.3">
      <c r="A19" s="11">
        <v>3</v>
      </c>
      <c r="B19" s="19" t="s">
        <v>30</v>
      </c>
      <c r="C19" s="16">
        <v>207.13</v>
      </c>
    </row>
    <row r="20" spans="1:3" ht="20.25" x14ac:dyDescent="0.3">
      <c r="A20" s="11">
        <v>4</v>
      </c>
      <c r="B20" s="19" t="s">
        <v>31</v>
      </c>
      <c r="C20" s="16">
        <f>C21+C22+C23+C24+C25+C26</f>
        <v>46.03</v>
      </c>
    </row>
    <row r="21" spans="1:3" x14ac:dyDescent="0.25">
      <c r="A21" s="42"/>
      <c r="B21" s="45" t="s">
        <v>33</v>
      </c>
      <c r="C21" s="26">
        <v>15.03</v>
      </c>
    </row>
    <row r="22" spans="1:3" ht="30" x14ac:dyDescent="0.25">
      <c r="A22" s="42"/>
      <c r="B22" s="45" t="s">
        <v>35</v>
      </c>
      <c r="C22" s="52">
        <v>22.82</v>
      </c>
    </row>
    <row r="23" spans="1:3" x14ac:dyDescent="0.25">
      <c r="A23" s="42"/>
      <c r="B23" s="40" t="s">
        <v>36</v>
      </c>
      <c r="C23" s="26">
        <v>2.0099999999999998</v>
      </c>
    </row>
    <row r="24" spans="1:3" ht="30" x14ac:dyDescent="0.25">
      <c r="A24" s="42"/>
      <c r="B24" s="45" t="s">
        <v>37</v>
      </c>
      <c r="C24" s="26">
        <v>3.6</v>
      </c>
    </row>
    <row r="25" spans="1:3" x14ac:dyDescent="0.25">
      <c r="A25" s="70"/>
      <c r="B25" s="45" t="s">
        <v>85</v>
      </c>
      <c r="C25" s="26">
        <v>1.07</v>
      </c>
    </row>
    <row r="26" spans="1:3" x14ac:dyDescent="0.25">
      <c r="A26" s="68"/>
      <c r="B26" s="40" t="s">
        <v>38</v>
      </c>
      <c r="C26" s="26">
        <v>1.5</v>
      </c>
    </row>
    <row r="27" spans="1:3" x14ac:dyDescent="0.25">
      <c r="A27" s="27"/>
      <c r="B27" s="28" t="s">
        <v>41</v>
      </c>
      <c r="C27" s="16">
        <f>C28+C49+C67+C69+C70</f>
        <v>3226.2999999999997</v>
      </c>
    </row>
    <row r="28" spans="1:3" ht="20.25" x14ac:dyDescent="0.25">
      <c r="A28" s="30">
        <v>1</v>
      </c>
      <c r="B28" s="31" t="s">
        <v>42</v>
      </c>
      <c r="C28" s="16">
        <f>C29+C31+C32+C33+C34+C40+C46</f>
        <v>2481.94</v>
      </c>
    </row>
    <row r="29" spans="1:3" x14ac:dyDescent="0.25">
      <c r="A29" s="30">
        <v>2</v>
      </c>
      <c r="B29" s="15" t="s">
        <v>43</v>
      </c>
      <c r="C29" s="33">
        <v>570.65</v>
      </c>
    </row>
    <row r="30" spans="1:3" x14ac:dyDescent="0.25">
      <c r="A30" s="30">
        <v>3</v>
      </c>
      <c r="B30" s="19" t="s">
        <v>44</v>
      </c>
      <c r="C30" s="35"/>
    </row>
    <row r="31" spans="1:3" x14ac:dyDescent="0.25">
      <c r="A31" s="30">
        <v>4</v>
      </c>
      <c r="B31" s="36" t="s">
        <v>45</v>
      </c>
      <c r="C31" s="33">
        <v>795.67</v>
      </c>
    </row>
    <row r="32" spans="1:3" x14ac:dyDescent="0.25">
      <c r="A32" s="30">
        <v>5</v>
      </c>
      <c r="B32" s="36" t="s">
        <v>46</v>
      </c>
      <c r="C32" s="33">
        <v>137.12</v>
      </c>
    </row>
    <row r="33" spans="1:3" ht="47.25" x14ac:dyDescent="0.25">
      <c r="A33" s="30">
        <v>6</v>
      </c>
      <c r="B33" s="36" t="s">
        <v>47</v>
      </c>
      <c r="C33" s="33">
        <v>22.8</v>
      </c>
    </row>
    <row r="34" spans="1:3" x14ac:dyDescent="0.25">
      <c r="A34" s="30">
        <v>7</v>
      </c>
      <c r="B34" s="37" t="s">
        <v>48</v>
      </c>
      <c r="C34" s="33">
        <f>C35+C36+C37+C38+C39</f>
        <v>862.22</v>
      </c>
    </row>
    <row r="35" spans="1:3" x14ac:dyDescent="0.25">
      <c r="A35" s="30"/>
      <c r="B35" s="40" t="s">
        <v>49</v>
      </c>
      <c r="C35" s="33">
        <v>47.02</v>
      </c>
    </row>
    <row r="36" spans="1:3" ht="30" x14ac:dyDescent="0.25">
      <c r="A36" s="42"/>
      <c r="B36" s="40" t="s">
        <v>86</v>
      </c>
      <c r="C36" s="33">
        <v>51.2</v>
      </c>
    </row>
    <row r="37" spans="1:3" x14ac:dyDescent="0.25">
      <c r="A37" s="43"/>
      <c r="B37" s="40" t="s">
        <v>51</v>
      </c>
      <c r="C37" s="33">
        <v>540</v>
      </c>
    </row>
    <row r="38" spans="1:3" ht="30" x14ac:dyDescent="0.25">
      <c r="A38" s="30"/>
      <c r="B38" s="40" t="s">
        <v>52</v>
      </c>
      <c r="C38" s="33">
        <v>89</v>
      </c>
    </row>
    <row r="39" spans="1:3" x14ac:dyDescent="0.25">
      <c r="A39" s="30"/>
      <c r="B39" s="40" t="s">
        <v>53</v>
      </c>
      <c r="C39" s="33">
        <v>135</v>
      </c>
    </row>
    <row r="40" spans="1:3" ht="47.25" x14ac:dyDescent="0.25">
      <c r="A40" s="30">
        <v>8</v>
      </c>
      <c r="B40" s="37" t="s">
        <v>54</v>
      </c>
      <c r="C40" s="16">
        <f t="shared" ref="C40" si="2">C41+C42+C43+C44+C45</f>
        <v>58.29</v>
      </c>
    </row>
    <row r="41" spans="1:3" x14ac:dyDescent="0.25">
      <c r="A41" s="30"/>
      <c r="B41" s="44" t="s">
        <v>55</v>
      </c>
      <c r="C41" s="33">
        <v>13.55</v>
      </c>
    </row>
    <row r="42" spans="1:3" x14ac:dyDescent="0.25">
      <c r="A42" s="30"/>
      <c r="B42" s="44" t="s">
        <v>56</v>
      </c>
      <c r="C42" s="33">
        <v>4.13</v>
      </c>
    </row>
    <row r="43" spans="1:3" x14ac:dyDescent="0.25">
      <c r="A43" s="30"/>
      <c r="B43" s="44" t="s">
        <v>57</v>
      </c>
      <c r="C43" s="33">
        <v>23.15</v>
      </c>
    </row>
    <row r="44" spans="1:3" x14ac:dyDescent="0.25">
      <c r="A44" s="30"/>
      <c r="B44" s="44" t="s">
        <v>58</v>
      </c>
      <c r="C44" s="33">
        <v>15.81</v>
      </c>
    </row>
    <row r="45" spans="1:3" x14ac:dyDescent="0.25">
      <c r="A45" s="30"/>
      <c r="B45" s="40" t="s">
        <v>59</v>
      </c>
      <c r="C45" s="33">
        <v>1.65</v>
      </c>
    </row>
    <row r="46" spans="1:3" x14ac:dyDescent="0.25">
      <c r="A46" s="30">
        <v>9</v>
      </c>
      <c r="B46" s="36" t="s">
        <v>60</v>
      </c>
      <c r="C46" s="46">
        <f t="shared" ref="C46" si="3">C47+C48</f>
        <v>35.19</v>
      </c>
    </row>
    <row r="47" spans="1:3" x14ac:dyDescent="0.25">
      <c r="A47" s="30"/>
      <c r="B47" s="45" t="s">
        <v>61</v>
      </c>
      <c r="C47" s="33">
        <v>28.79</v>
      </c>
    </row>
    <row r="48" spans="1:3" x14ac:dyDescent="0.25">
      <c r="A48" s="30"/>
      <c r="B48" s="45" t="s">
        <v>62</v>
      </c>
      <c r="C48" s="33">
        <v>6.4</v>
      </c>
    </row>
    <row r="49" spans="1:3" x14ac:dyDescent="0.25">
      <c r="A49" s="30">
        <v>10</v>
      </c>
      <c r="B49" s="15" t="s">
        <v>63</v>
      </c>
      <c r="C49" s="16">
        <f>C50+C51+C52+C53+C55</f>
        <v>491.29</v>
      </c>
    </row>
    <row r="50" spans="1:3" x14ac:dyDescent="0.25">
      <c r="A50" s="30">
        <v>11</v>
      </c>
      <c r="B50" s="15" t="s">
        <v>64</v>
      </c>
      <c r="C50" s="33">
        <v>121.85</v>
      </c>
    </row>
    <row r="51" spans="1:3" x14ac:dyDescent="0.25">
      <c r="A51" s="30">
        <v>12</v>
      </c>
      <c r="B51" s="47" t="s">
        <v>65</v>
      </c>
      <c r="C51" s="33">
        <v>259.14999999999998</v>
      </c>
    </row>
    <row r="52" spans="1:3" x14ac:dyDescent="0.25">
      <c r="A52" s="30">
        <v>13</v>
      </c>
      <c r="B52" s="47" t="s">
        <v>46</v>
      </c>
      <c r="C52" s="33">
        <v>78.260000000000005</v>
      </c>
    </row>
    <row r="53" spans="1:3" x14ac:dyDescent="0.25">
      <c r="A53" s="30">
        <v>14</v>
      </c>
      <c r="B53" s="37" t="s">
        <v>66</v>
      </c>
      <c r="C53" s="16">
        <f t="shared" ref="C53" si="4">C54</f>
        <v>5.47</v>
      </c>
    </row>
    <row r="54" spans="1:3" x14ac:dyDescent="0.25">
      <c r="A54" s="30"/>
      <c r="B54" s="47" t="s">
        <v>67</v>
      </c>
      <c r="C54" s="33">
        <v>5.47</v>
      </c>
    </row>
    <row r="55" spans="1:3" ht="31.5" x14ac:dyDescent="0.25">
      <c r="A55" s="30">
        <v>15</v>
      </c>
      <c r="B55" s="19" t="s">
        <v>68</v>
      </c>
      <c r="C55" s="16">
        <f t="shared" ref="C55" si="5">C56+C57+C58+C59+C60+C61+C62+C63+C64+C65+C66+C68</f>
        <v>26.559999999999995</v>
      </c>
    </row>
    <row r="56" spans="1:3" x14ac:dyDescent="0.25">
      <c r="A56" s="30"/>
      <c r="B56" s="45" t="s">
        <v>69</v>
      </c>
      <c r="C56" s="33">
        <v>0.51</v>
      </c>
    </row>
    <row r="57" spans="1:3" x14ac:dyDescent="0.25">
      <c r="A57" s="30"/>
      <c r="B57" s="45" t="s">
        <v>70</v>
      </c>
      <c r="C57" s="33">
        <v>7.64</v>
      </c>
    </row>
    <row r="58" spans="1:3" ht="30" x14ac:dyDescent="0.25">
      <c r="A58" s="30"/>
      <c r="B58" s="45" t="s">
        <v>71</v>
      </c>
      <c r="C58" s="33">
        <v>3.96</v>
      </c>
    </row>
    <row r="59" spans="1:3" ht="30" x14ac:dyDescent="0.25">
      <c r="A59" s="51"/>
      <c r="B59" s="45" t="s">
        <v>72</v>
      </c>
      <c r="C59" s="33">
        <v>1.1000000000000001</v>
      </c>
    </row>
    <row r="60" spans="1:3" x14ac:dyDescent="0.25">
      <c r="A60" s="51"/>
      <c r="B60" s="45" t="s">
        <v>73</v>
      </c>
      <c r="C60" s="52">
        <v>0.47</v>
      </c>
    </row>
    <row r="61" spans="1:3" x14ac:dyDescent="0.25">
      <c r="A61" s="51"/>
      <c r="B61" s="45" t="s">
        <v>74</v>
      </c>
      <c r="C61" s="52">
        <v>3.76</v>
      </c>
    </row>
    <row r="62" spans="1:3" x14ac:dyDescent="0.25">
      <c r="A62" s="51"/>
      <c r="B62" s="45" t="s">
        <v>75</v>
      </c>
      <c r="C62" s="52">
        <v>0.59</v>
      </c>
    </row>
    <row r="63" spans="1:3" x14ac:dyDescent="0.25">
      <c r="A63" s="30"/>
      <c r="B63" s="45" t="s">
        <v>76</v>
      </c>
      <c r="C63" s="33">
        <v>2.79</v>
      </c>
    </row>
    <row r="64" spans="1:3" x14ac:dyDescent="0.25">
      <c r="A64" s="30"/>
      <c r="B64" s="45" t="s">
        <v>77</v>
      </c>
      <c r="C64" s="33">
        <v>0.23</v>
      </c>
    </row>
    <row r="65" spans="1:3" x14ac:dyDescent="0.25">
      <c r="A65" s="30"/>
      <c r="B65" s="45" t="s">
        <v>78</v>
      </c>
      <c r="C65" s="33">
        <v>0.04</v>
      </c>
    </row>
    <row r="66" spans="1:3" x14ac:dyDescent="0.25">
      <c r="A66" s="53"/>
      <c r="B66" s="45" t="s">
        <v>79</v>
      </c>
      <c r="C66" s="33">
        <v>4.8600000000000003</v>
      </c>
    </row>
    <row r="67" spans="1:3" x14ac:dyDescent="0.25">
      <c r="A67" s="54"/>
      <c r="B67" s="45" t="s">
        <v>80</v>
      </c>
      <c r="C67" s="33">
        <v>23.68</v>
      </c>
    </row>
    <row r="68" spans="1:3" ht="30" x14ac:dyDescent="0.25">
      <c r="A68" s="54"/>
      <c r="B68" s="47" t="s">
        <v>81</v>
      </c>
      <c r="C68" s="33">
        <v>0.61</v>
      </c>
    </row>
    <row r="69" spans="1:3" x14ac:dyDescent="0.25">
      <c r="A69" s="55">
        <v>18</v>
      </c>
      <c r="B69" s="36" t="s">
        <v>82</v>
      </c>
      <c r="C69" s="33">
        <v>31.7</v>
      </c>
    </row>
    <row r="70" spans="1:3" ht="31.5" x14ac:dyDescent="0.25">
      <c r="A70" s="56">
        <v>19</v>
      </c>
      <c r="B70" s="19" t="s">
        <v>30</v>
      </c>
      <c r="C70" s="32">
        <v>197.69</v>
      </c>
    </row>
    <row r="71" spans="1:3" ht="29.25" x14ac:dyDescent="0.25">
      <c r="A71" s="57"/>
      <c r="B71" s="58" t="s">
        <v>95</v>
      </c>
      <c r="C71" s="59">
        <f>C17-C27</f>
        <v>-156.8799999999992</v>
      </c>
    </row>
    <row r="72" spans="1:3" ht="31.5" x14ac:dyDescent="0.25">
      <c r="A72" s="7"/>
      <c r="B72" s="64" t="s">
        <v>84</v>
      </c>
      <c r="C72" s="16">
        <v>537.51</v>
      </c>
    </row>
    <row r="73" spans="1:3" x14ac:dyDescent="0.25">
      <c r="C73" s="41"/>
    </row>
  </sheetData>
  <pageMargins left="0.44" right="0.24" top="0.32" bottom="0.2" header="0.3" footer="0.2"/>
  <pageSetup paperSize="9" scale="53" orientation="portrait" verticalDpi="0" r:id="rId1"/>
  <rowBreaks count="1" manualBreakCount="1"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view="pageBreakPreview" topLeftCell="A5" zoomScale="60" zoomScaleNormal="100" workbookViewId="0">
      <selection activeCell="C21" sqref="C21"/>
    </sheetView>
  </sheetViews>
  <sheetFormatPr defaultRowHeight="15.75" x14ac:dyDescent="0.25"/>
  <cols>
    <col min="1" max="1" width="6.85546875" style="1" customWidth="1"/>
    <col min="2" max="2" width="116" style="3" customWidth="1"/>
    <col min="3" max="3" width="53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11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12.28</v>
      </c>
    </row>
    <row r="6" spans="1:3" ht="31.5" x14ac:dyDescent="0.25">
      <c r="A6" s="29"/>
      <c r="B6" s="35" t="s">
        <v>83</v>
      </c>
      <c r="C6" s="26">
        <v>102.07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3649.36</v>
      </c>
    </row>
    <row r="8" spans="1:3" ht="31.5" x14ac:dyDescent="0.3">
      <c r="A8" s="11">
        <v>2</v>
      </c>
      <c r="B8" s="15" t="s">
        <v>29</v>
      </c>
      <c r="C8" s="18">
        <v>3351.67</v>
      </c>
    </row>
    <row r="9" spans="1:3" ht="31.5" x14ac:dyDescent="0.3">
      <c r="A9" s="11">
        <v>3</v>
      </c>
      <c r="B9" s="19" t="s">
        <v>30</v>
      </c>
      <c r="C9" s="16">
        <v>243.77</v>
      </c>
    </row>
    <row r="10" spans="1:3" ht="20.25" x14ac:dyDescent="0.3">
      <c r="A10" s="11">
        <v>4</v>
      </c>
      <c r="B10" s="19" t="s">
        <v>31</v>
      </c>
      <c r="C10" s="16">
        <f>C11+C12+C13+C14+C15</f>
        <v>53.92</v>
      </c>
    </row>
    <row r="11" spans="1:3" x14ac:dyDescent="0.25">
      <c r="A11" s="42"/>
      <c r="B11" s="45" t="s">
        <v>33</v>
      </c>
      <c r="C11" s="26">
        <v>18.32</v>
      </c>
    </row>
    <row r="12" spans="1:3" ht="30" x14ac:dyDescent="0.25">
      <c r="A12" s="42"/>
      <c r="B12" s="45" t="s">
        <v>35</v>
      </c>
      <c r="C12" s="52">
        <v>26.98</v>
      </c>
    </row>
    <row r="13" spans="1:3" x14ac:dyDescent="0.25">
      <c r="A13" s="42"/>
      <c r="B13" s="40" t="s">
        <v>36</v>
      </c>
      <c r="C13" s="26">
        <v>2.7</v>
      </c>
    </row>
    <row r="14" spans="1:3" ht="30" x14ac:dyDescent="0.25">
      <c r="A14" s="42"/>
      <c r="B14" s="45" t="s">
        <v>37</v>
      </c>
      <c r="C14" s="26">
        <v>4.2</v>
      </c>
    </row>
    <row r="15" spans="1:3" x14ac:dyDescent="0.25">
      <c r="A15" s="68"/>
      <c r="B15" s="40" t="s">
        <v>38</v>
      </c>
      <c r="C15" s="26">
        <v>1.72</v>
      </c>
    </row>
    <row r="16" spans="1:3" ht="18.75" x14ac:dyDescent="0.25">
      <c r="A16" s="20"/>
      <c r="B16" s="21" t="s">
        <v>39</v>
      </c>
      <c r="C16" s="22">
        <f>C7/C17*100</f>
        <v>101.17774919043605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3606.88</v>
      </c>
    </row>
    <row r="18" spans="1:3" ht="31.5" x14ac:dyDescent="0.3">
      <c r="A18" s="11">
        <v>2</v>
      </c>
      <c r="B18" s="15" t="s">
        <v>29</v>
      </c>
      <c r="C18" s="18">
        <v>3309.45</v>
      </c>
    </row>
    <row r="19" spans="1:3" ht="31.5" x14ac:dyDescent="0.3">
      <c r="A19" s="11">
        <v>3</v>
      </c>
      <c r="B19" s="19" t="s">
        <v>30</v>
      </c>
      <c r="C19" s="16">
        <v>243.4</v>
      </c>
    </row>
    <row r="20" spans="1:3" ht="20.25" x14ac:dyDescent="0.3">
      <c r="A20" s="11">
        <v>4</v>
      </c>
      <c r="B20" s="19" t="s">
        <v>31</v>
      </c>
      <c r="C20" s="16">
        <f>C21+C22+C23+C24+C25+C26</f>
        <v>54.03</v>
      </c>
    </row>
    <row r="21" spans="1:3" x14ac:dyDescent="0.25">
      <c r="A21" s="42"/>
      <c r="B21" s="45" t="s">
        <v>33</v>
      </c>
      <c r="C21" s="26">
        <v>17.670000000000002</v>
      </c>
    </row>
    <row r="22" spans="1:3" ht="30" x14ac:dyDescent="0.25">
      <c r="A22" s="42"/>
      <c r="B22" s="45" t="s">
        <v>35</v>
      </c>
      <c r="C22" s="52">
        <v>26.82</v>
      </c>
    </row>
    <row r="23" spans="1:3" x14ac:dyDescent="0.25">
      <c r="A23" s="42"/>
      <c r="B23" s="40" t="s">
        <v>36</v>
      </c>
      <c r="C23" s="26">
        <v>2.36</v>
      </c>
    </row>
    <row r="24" spans="1:3" ht="30" x14ac:dyDescent="0.25">
      <c r="A24" s="42"/>
      <c r="B24" s="45" t="s">
        <v>37</v>
      </c>
      <c r="C24" s="26">
        <v>4.2</v>
      </c>
    </row>
    <row r="25" spans="1:3" x14ac:dyDescent="0.25">
      <c r="A25" s="70"/>
      <c r="B25" s="45" t="s">
        <v>85</v>
      </c>
      <c r="C25" s="26">
        <v>1.26</v>
      </c>
    </row>
    <row r="26" spans="1:3" x14ac:dyDescent="0.25">
      <c r="A26" s="68"/>
      <c r="B26" s="40" t="s">
        <v>38</v>
      </c>
      <c r="C26" s="26">
        <v>1.72</v>
      </c>
    </row>
    <row r="27" spans="1:3" x14ac:dyDescent="0.25">
      <c r="A27" s="27"/>
      <c r="B27" s="28" t="s">
        <v>41</v>
      </c>
      <c r="C27" s="16">
        <f>C28+C49+C67+C69+C70</f>
        <v>4063.25</v>
      </c>
    </row>
    <row r="28" spans="1:3" ht="20.25" x14ac:dyDescent="0.25">
      <c r="A28" s="30">
        <v>1</v>
      </c>
      <c r="B28" s="31" t="s">
        <v>42</v>
      </c>
      <c r="C28" s="16">
        <f>C29+C30+C31+C32+C33+C40+C46</f>
        <v>3188.6000000000004</v>
      </c>
    </row>
    <row r="29" spans="1:3" x14ac:dyDescent="0.25">
      <c r="A29" s="30">
        <v>2</v>
      </c>
      <c r="B29" s="15" t="s">
        <v>43</v>
      </c>
      <c r="C29" s="33">
        <v>670.59</v>
      </c>
    </row>
    <row r="30" spans="1:3" x14ac:dyDescent="0.25">
      <c r="A30" s="30">
        <v>4</v>
      </c>
      <c r="B30" s="36" t="s">
        <v>45</v>
      </c>
      <c r="C30" s="33">
        <v>935.01</v>
      </c>
    </row>
    <row r="31" spans="1:3" x14ac:dyDescent="0.25">
      <c r="A31" s="30">
        <v>5</v>
      </c>
      <c r="B31" s="36" t="s">
        <v>46</v>
      </c>
      <c r="C31" s="33">
        <v>161.13</v>
      </c>
    </row>
    <row r="32" spans="1:3" ht="47.25" x14ac:dyDescent="0.25">
      <c r="A32" s="30">
        <v>6</v>
      </c>
      <c r="B32" s="36" t="s">
        <v>47</v>
      </c>
      <c r="C32" s="33">
        <v>26.79</v>
      </c>
    </row>
    <row r="33" spans="1:3" x14ac:dyDescent="0.25">
      <c r="A33" s="30">
        <v>7</v>
      </c>
      <c r="B33" s="37" t="s">
        <v>48</v>
      </c>
      <c r="C33" s="33">
        <f t="shared" ref="C33" si="2">C34+C35+C36+C37+C38+C39</f>
        <v>1284.95</v>
      </c>
    </row>
    <row r="34" spans="1:3" x14ac:dyDescent="0.25">
      <c r="A34" s="30"/>
      <c r="B34" s="40" t="s">
        <v>49</v>
      </c>
      <c r="C34" s="33">
        <v>21.42</v>
      </c>
    </row>
    <row r="35" spans="1:3" x14ac:dyDescent="0.25">
      <c r="A35" s="30"/>
      <c r="B35" s="40" t="s">
        <v>50</v>
      </c>
      <c r="C35" s="33">
        <v>293.23</v>
      </c>
    </row>
    <row r="36" spans="1:3" ht="30" x14ac:dyDescent="0.25">
      <c r="A36" s="42"/>
      <c r="B36" s="40" t="s">
        <v>86</v>
      </c>
      <c r="C36" s="33">
        <v>60.16</v>
      </c>
    </row>
    <row r="37" spans="1:3" x14ac:dyDescent="0.25">
      <c r="A37" s="43"/>
      <c r="B37" s="40" t="s">
        <v>51</v>
      </c>
      <c r="C37" s="33">
        <v>623.04</v>
      </c>
    </row>
    <row r="38" spans="1:3" ht="30" x14ac:dyDescent="0.25">
      <c r="A38" s="30"/>
      <c r="B38" s="40" t="s">
        <v>52</v>
      </c>
      <c r="C38" s="33">
        <v>142.1</v>
      </c>
    </row>
    <row r="39" spans="1:3" x14ac:dyDescent="0.25">
      <c r="A39" s="30"/>
      <c r="B39" s="40" t="s">
        <v>53</v>
      </c>
      <c r="C39" s="33">
        <v>145</v>
      </c>
    </row>
    <row r="40" spans="1:3" ht="47.25" x14ac:dyDescent="0.25">
      <c r="A40" s="30">
        <v>8</v>
      </c>
      <c r="B40" s="37" t="s">
        <v>54</v>
      </c>
      <c r="C40" s="16">
        <f t="shared" ref="C40" si="3">C41+C42+C43+C44+C45</f>
        <v>68.5</v>
      </c>
    </row>
    <row r="41" spans="1:3" x14ac:dyDescent="0.25">
      <c r="A41" s="30"/>
      <c r="B41" s="44" t="s">
        <v>55</v>
      </c>
      <c r="C41" s="33">
        <v>15.92</v>
      </c>
    </row>
    <row r="42" spans="1:3" x14ac:dyDescent="0.25">
      <c r="A42" s="30"/>
      <c r="B42" s="44" t="s">
        <v>56</v>
      </c>
      <c r="C42" s="33">
        <v>4.8600000000000003</v>
      </c>
    </row>
    <row r="43" spans="1:3" x14ac:dyDescent="0.25">
      <c r="A43" s="30"/>
      <c r="B43" s="44" t="s">
        <v>57</v>
      </c>
      <c r="C43" s="33">
        <v>27.21</v>
      </c>
    </row>
    <row r="44" spans="1:3" x14ac:dyDescent="0.25">
      <c r="A44" s="30"/>
      <c r="B44" s="44" t="s">
        <v>58</v>
      </c>
      <c r="C44" s="33">
        <v>18.57</v>
      </c>
    </row>
    <row r="45" spans="1:3" x14ac:dyDescent="0.25">
      <c r="A45" s="30"/>
      <c r="B45" s="40" t="s">
        <v>59</v>
      </c>
      <c r="C45" s="33">
        <v>1.94</v>
      </c>
    </row>
    <row r="46" spans="1:3" x14ac:dyDescent="0.25">
      <c r="A46" s="30">
        <v>9</v>
      </c>
      <c r="B46" s="36" t="s">
        <v>60</v>
      </c>
      <c r="C46" s="46">
        <f t="shared" ref="C46" si="4">C47+C48</f>
        <v>41.629999999999995</v>
      </c>
    </row>
    <row r="47" spans="1:3" x14ac:dyDescent="0.25">
      <c r="A47" s="30"/>
      <c r="B47" s="45" t="s">
        <v>61</v>
      </c>
      <c r="C47" s="33">
        <v>33.83</v>
      </c>
    </row>
    <row r="48" spans="1:3" x14ac:dyDescent="0.25">
      <c r="A48" s="30"/>
      <c r="B48" s="45" t="s">
        <v>62</v>
      </c>
      <c r="C48" s="33">
        <v>7.8</v>
      </c>
    </row>
    <row r="49" spans="1:3" x14ac:dyDescent="0.25">
      <c r="A49" s="30">
        <v>10</v>
      </c>
      <c r="B49" s="15" t="s">
        <v>63</v>
      </c>
      <c r="C49" s="16">
        <f>C50+C51+C52+C53+C55</f>
        <v>577.30999999999995</v>
      </c>
    </row>
    <row r="50" spans="1:3" x14ac:dyDescent="0.25">
      <c r="A50" s="30">
        <v>11</v>
      </c>
      <c r="B50" s="15" t="s">
        <v>64</v>
      </c>
      <c r="C50" s="33">
        <v>143.18</v>
      </c>
    </row>
    <row r="51" spans="1:3" x14ac:dyDescent="0.25">
      <c r="A51" s="30">
        <v>12</v>
      </c>
      <c r="B51" s="47" t="s">
        <v>65</v>
      </c>
      <c r="C51" s="33">
        <v>304.52999999999997</v>
      </c>
    </row>
    <row r="52" spans="1:3" x14ac:dyDescent="0.25">
      <c r="A52" s="30">
        <v>13</v>
      </c>
      <c r="B52" s="47" t="s">
        <v>46</v>
      </c>
      <c r="C52" s="33">
        <v>91.97</v>
      </c>
    </row>
    <row r="53" spans="1:3" x14ac:dyDescent="0.25">
      <c r="A53" s="30">
        <v>14</v>
      </c>
      <c r="B53" s="37" t="s">
        <v>66</v>
      </c>
      <c r="C53" s="16">
        <f t="shared" ref="C53" si="5">C54</f>
        <v>6.43</v>
      </c>
    </row>
    <row r="54" spans="1:3" x14ac:dyDescent="0.25">
      <c r="A54" s="30"/>
      <c r="B54" s="47" t="s">
        <v>67</v>
      </c>
      <c r="C54" s="33">
        <v>6.43</v>
      </c>
    </row>
    <row r="55" spans="1:3" ht="31.5" x14ac:dyDescent="0.25">
      <c r="A55" s="30">
        <v>15</v>
      </c>
      <c r="B55" s="19" t="s">
        <v>68</v>
      </c>
      <c r="C55" s="16">
        <f t="shared" ref="C55" si="6">C56+C57+C58+C59+C60+C61+C62+C63+C64+C65+C66+C68</f>
        <v>31.200000000000006</v>
      </c>
    </row>
    <row r="56" spans="1:3" x14ac:dyDescent="0.25">
      <c r="A56" s="30"/>
      <c r="B56" s="45" t="s">
        <v>69</v>
      </c>
      <c r="C56" s="33">
        <v>0.6</v>
      </c>
    </row>
    <row r="57" spans="1:3" x14ac:dyDescent="0.25">
      <c r="A57" s="30"/>
      <c r="B57" s="45" t="s">
        <v>70</v>
      </c>
      <c r="C57" s="33">
        <v>8.98</v>
      </c>
    </row>
    <row r="58" spans="1:3" ht="30" x14ac:dyDescent="0.25">
      <c r="A58" s="30"/>
      <c r="B58" s="45" t="s">
        <v>71</v>
      </c>
      <c r="C58" s="33">
        <v>4.6500000000000004</v>
      </c>
    </row>
    <row r="59" spans="1:3" ht="30" x14ac:dyDescent="0.25">
      <c r="A59" s="51"/>
      <c r="B59" s="45" t="s">
        <v>72</v>
      </c>
      <c r="C59" s="33">
        <v>1.29</v>
      </c>
    </row>
    <row r="60" spans="1:3" x14ac:dyDescent="0.25">
      <c r="A60" s="51"/>
      <c r="B60" s="45" t="s">
        <v>73</v>
      </c>
      <c r="C60" s="52">
        <v>0.55000000000000004</v>
      </c>
    </row>
    <row r="61" spans="1:3" x14ac:dyDescent="0.25">
      <c r="A61" s="51"/>
      <c r="B61" s="45" t="s">
        <v>74</v>
      </c>
      <c r="C61" s="52">
        <v>4.42</v>
      </c>
    </row>
    <row r="62" spans="1:3" x14ac:dyDescent="0.25">
      <c r="A62" s="51"/>
      <c r="B62" s="45" t="s">
        <v>75</v>
      </c>
      <c r="C62" s="52">
        <v>0.69</v>
      </c>
    </row>
    <row r="63" spans="1:3" x14ac:dyDescent="0.25">
      <c r="A63" s="30"/>
      <c r="B63" s="45" t="s">
        <v>76</v>
      </c>
      <c r="C63" s="33">
        <v>3.28</v>
      </c>
    </row>
    <row r="64" spans="1:3" x14ac:dyDescent="0.25">
      <c r="A64" s="30"/>
      <c r="B64" s="45" t="s">
        <v>77</v>
      </c>
      <c r="C64" s="33">
        <v>0.26</v>
      </c>
    </row>
    <row r="65" spans="1:3" x14ac:dyDescent="0.25">
      <c r="A65" s="30"/>
      <c r="B65" s="45" t="s">
        <v>78</v>
      </c>
      <c r="C65" s="33">
        <v>0.05</v>
      </c>
    </row>
    <row r="66" spans="1:3" x14ac:dyDescent="0.25">
      <c r="A66" s="53"/>
      <c r="B66" s="45" t="s">
        <v>79</v>
      </c>
      <c r="C66" s="33">
        <v>5.71</v>
      </c>
    </row>
    <row r="67" spans="1:3" x14ac:dyDescent="0.25">
      <c r="A67" s="54"/>
      <c r="B67" s="45" t="s">
        <v>80</v>
      </c>
      <c r="C67" s="33">
        <v>27.83</v>
      </c>
    </row>
    <row r="68" spans="1:3" ht="30" x14ac:dyDescent="0.25">
      <c r="A68" s="54"/>
      <c r="B68" s="47" t="s">
        <v>81</v>
      </c>
      <c r="C68" s="33">
        <v>0.72</v>
      </c>
    </row>
    <row r="69" spans="1:3" x14ac:dyDescent="0.25">
      <c r="A69" s="55">
        <v>18</v>
      </c>
      <c r="B69" s="36" t="s">
        <v>82</v>
      </c>
      <c r="C69" s="33">
        <v>37.200000000000003</v>
      </c>
    </row>
    <row r="70" spans="1:3" ht="31.5" x14ac:dyDescent="0.25">
      <c r="A70" s="56">
        <v>19</v>
      </c>
      <c r="B70" s="19" t="s">
        <v>30</v>
      </c>
      <c r="C70" s="32">
        <v>232.31</v>
      </c>
    </row>
    <row r="71" spans="1:3" ht="29.25" x14ac:dyDescent="0.25">
      <c r="A71" s="57"/>
      <c r="B71" s="58" t="s">
        <v>95</v>
      </c>
      <c r="C71" s="59">
        <f>C17-C27</f>
        <v>-456.36999999999989</v>
      </c>
    </row>
    <row r="72" spans="1:3" ht="31.5" x14ac:dyDescent="0.25">
      <c r="A72" s="7"/>
      <c r="B72" s="64" t="s">
        <v>84</v>
      </c>
      <c r="C72" s="16">
        <v>640.03</v>
      </c>
    </row>
    <row r="73" spans="1:3" x14ac:dyDescent="0.25">
      <c r="C73" s="41"/>
    </row>
  </sheetData>
  <pageMargins left="0.7" right="0.24" top="0.32" bottom="0.22" header="0.3" footer="0.3"/>
  <pageSetup paperSize="9" scale="49" orientation="portrait" verticalDpi="0" r:id="rId1"/>
  <rowBreaks count="1" manualBreakCount="1">
    <brk id="7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95.28515625" style="3" customWidth="1"/>
    <col min="3" max="3" width="60.140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12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10.28</v>
      </c>
    </row>
    <row r="6" spans="1:3" ht="31.5" x14ac:dyDescent="0.25">
      <c r="A6" s="29"/>
      <c r="B6" s="35" t="s">
        <v>83</v>
      </c>
      <c r="C6" s="26">
        <v>409.06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3204.07</v>
      </c>
    </row>
    <row r="8" spans="1:3" ht="31.5" x14ac:dyDescent="0.3">
      <c r="A8" s="11">
        <v>2</v>
      </c>
      <c r="B8" s="15" t="s">
        <v>29</v>
      </c>
      <c r="C8" s="18">
        <v>2805.79</v>
      </c>
    </row>
    <row r="9" spans="1:3" ht="31.5" x14ac:dyDescent="0.3">
      <c r="A9" s="11">
        <v>3</v>
      </c>
      <c r="B9" s="19" t="s">
        <v>30</v>
      </c>
      <c r="C9" s="16">
        <v>204.07</v>
      </c>
    </row>
    <row r="10" spans="1:3" ht="20.25" x14ac:dyDescent="0.3">
      <c r="A10" s="11">
        <v>4</v>
      </c>
      <c r="B10" s="19" t="s">
        <v>31</v>
      </c>
      <c r="C10" s="16">
        <f>C11+C12+C13+C14+C15</f>
        <v>194.21</v>
      </c>
    </row>
    <row r="11" spans="1:3" ht="30" x14ac:dyDescent="0.25">
      <c r="A11" s="42"/>
      <c r="B11" s="45" t="s">
        <v>32</v>
      </c>
      <c r="C11" s="26">
        <v>150.30000000000001</v>
      </c>
    </row>
    <row r="12" spans="1:3" x14ac:dyDescent="0.25">
      <c r="A12" s="42"/>
      <c r="B12" s="45" t="s">
        <v>33</v>
      </c>
      <c r="C12" s="26">
        <v>15.34</v>
      </c>
    </row>
    <row r="13" spans="1:3" ht="30" x14ac:dyDescent="0.25">
      <c r="A13" s="42"/>
      <c r="B13" s="45" t="s">
        <v>35</v>
      </c>
      <c r="C13" s="52">
        <v>22.59</v>
      </c>
    </row>
    <row r="14" spans="1:3" x14ac:dyDescent="0.25">
      <c r="A14" s="42"/>
      <c r="B14" s="40" t="s">
        <v>36</v>
      </c>
      <c r="C14" s="26">
        <v>2.38</v>
      </c>
    </row>
    <row r="15" spans="1:3" ht="30" x14ac:dyDescent="0.25">
      <c r="A15" s="42"/>
      <c r="B15" s="45" t="s">
        <v>37</v>
      </c>
      <c r="C15" s="26">
        <v>3.6</v>
      </c>
    </row>
    <row r="16" spans="1:3" ht="18.75" x14ac:dyDescent="0.25">
      <c r="A16" s="20"/>
      <c r="B16" s="21" t="s">
        <v>39</v>
      </c>
      <c r="C16" s="22">
        <f>C7/C17*100</f>
        <v>101.12644316653936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3168.38</v>
      </c>
    </row>
    <row r="18" spans="1:3" ht="31.5" x14ac:dyDescent="0.3">
      <c r="A18" s="11">
        <v>2</v>
      </c>
      <c r="B18" s="15" t="s">
        <v>29</v>
      </c>
      <c r="C18" s="18">
        <v>2770.45</v>
      </c>
    </row>
    <row r="19" spans="1:3" ht="31.5" x14ac:dyDescent="0.3">
      <c r="A19" s="11">
        <v>3</v>
      </c>
      <c r="B19" s="19" t="s">
        <v>30</v>
      </c>
      <c r="C19" s="16">
        <v>203.76</v>
      </c>
    </row>
    <row r="20" spans="1:3" ht="20.25" x14ac:dyDescent="0.3">
      <c r="A20" s="11">
        <v>4</v>
      </c>
      <c r="B20" s="19" t="s">
        <v>31</v>
      </c>
      <c r="C20" s="16">
        <f>C21+C22+C23+C24+C25+C26</f>
        <v>194.17</v>
      </c>
    </row>
    <row r="21" spans="1:3" ht="30" x14ac:dyDescent="0.25">
      <c r="A21" s="42"/>
      <c r="B21" s="45" t="s">
        <v>32</v>
      </c>
      <c r="C21" s="26">
        <v>150.30000000000001</v>
      </c>
    </row>
    <row r="22" spans="1:3" x14ac:dyDescent="0.25">
      <c r="A22" s="42"/>
      <c r="B22" s="45" t="s">
        <v>33</v>
      </c>
      <c r="C22" s="26">
        <v>14.79</v>
      </c>
    </row>
    <row r="23" spans="1:3" ht="30" x14ac:dyDescent="0.25">
      <c r="A23" s="42"/>
      <c r="B23" s="45" t="s">
        <v>35</v>
      </c>
      <c r="C23" s="52">
        <v>22.45</v>
      </c>
    </row>
    <row r="24" spans="1:3" x14ac:dyDescent="0.25">
      <c r="A24" s="42"/>
      <c r="B24" s="40" t="s">
        <v>36</v>
      </c>
      <c r="C24" s="26">
        <v>1.98</v>
      </c>
    </row>
    <row r="25" spans="1:3" ht="30" x14ac:dyDescent="0.25">
      <c r="A25" s="42"/>
      <c r="B25" s="45" t="s">
        <v>37</v>
      </c>
      <c r="C25" s="26">
        <v>3.6</v>
      </c>
    </row>
    <row r="26" spans="1:3" x14ac:dyDescent="0.25">
      <c r="A26" s="70"/>
      <c r="B26" s="45" t="s">
        <v>85</v>
      </c>
      <c r="C26" s="26">
        <v>1.05</v>
      </c>
    </row>
    <row r="27" spans="1:3" x14ac:dyDescent="0.25">
      <c r="A27" s="27"/>
      <c r="B27" s="28" t="s">
        <v>41</v>
      </c>
      <c r="C27" s="16">
        <f>C28+C47+C65+C67+C68</f>
        <v>3209.2699999999995</v>
      </c>
    </row>
    <row r="28" spans="1:3" ht="20.25" x14ac:dyDescent="0.25">
      <c r="A28" s="30">
        <v>1</v>
      </c>
      <c r="B28" s="31" t="s">
        <v>42</v>
      </c>
      <c r="C28" s="16">
        <f>C29+C30+C31+C32+C33+C38+C44</f>
        <v>2477.1499999999996</v>
      </c>
    </row>
    <row r="29" spans="1:3" x14ac:dyDescent="0.25">
      <c r="A29" s="30">
        <v>2</v>
      </c>
      <c r="B29" s="15" t="s">
        <v>43</v>
      </c>
      <c r="C29" s="33">
        <v>561.37</v>
      </c>
    </row>
    <row r="30" spans="1:3" x14ac:dyDescent="0.25">
      <c r="A30" s="30">
        <v>4</v>
      </c>
      <c r="B30" s="36" t="s">
        <v>45</v>
      </c>
      <c r="C30" s="33">
        <v>782.73</v>
      </c>
    </row>
    <row r="31" spans="1:3" x14ac:dyDescent="0.25">
      <c r="A31" s="30">
        <v>5</v>
      </c>
      <c r="B31" s="36" t="s">
        <v>46</v>
      </c>
      <c r="C31" s="33">
        <v>134.88999999999999</v>
      </c>
    </row>
    <row r="32" spans="1:3" ht="42.75" customHeight="1" x14ac:dyDescent="0.25">
      <c r="A32" s="30">
        <v>6</v>
      </c>
      <c r="B32" s="36" t="s">
        <v>47</v>
      </c>
      <c r="C32" s="33">
        <v>22.43</v>
      </c>
    </row>
    <row r="33" spans="1:3" x14ac:dyDescent="0.25">
      <c r="A33" s="30">
        <v>7</v>
      </c>
      <c r="B33" s="37" t="s">
        <v>48</v>
      </c>
      <c r="C33" s="33">
        <f>C34+C35+C36+C37</f>
        <v>883.65000000000009</v>
      </c>
    </row>
    <row r="34" spans="1:3" x14ac:dyDescent="0.25">
      <c r="A34" s="30"/>
      <c r="B34" s="40" t="s">
        <v>50</v>
      </c>
      <c r="C34" s="33">
        <v>24.59</v>
      </c>
    </row>
    <row r="35" spans="1:3" ht="26.25" customHeight="1" x14ac:dyDescent="0.25">
      <c r="A35" s="42"/>
      <c r="B35" s="40" t="s">
        <v>86</v>
      </c>
      <c r="C35" s="33">
        <v>50.36</v>
      </c>
    </row>
    <row r="36" spans="1:3" x14ac:dyDescent="0.25">
      <c r="A36" s="43"/>
      <c r="B36" s="40" t="s">
        <v>51</v>
      </c>
      <c r="C36" s="33">
        <v>720</v>
      </c>
    </row>
    <row r="37" spans="1:3" ht="30" x14ac:dyDescent="0.25">
      <c r="A37" s="30"/>
      <c r="B37" s="40" t="s">
        <v>52</v>
      </c>
      <c r="C37" s="33">
        <v>88.7</v>
      </c>
    </row>
    <row r="38" spans="1:3" ht="47.25" x14ac:dyDescent="0.25">
      <c r="A38" s="30">
        <v>8</v>
      </c>
      <c r="B38" s="37" t="s">
        <v>54</v>
      </c>
      <c r="C38" s="16">
        <f t="shared" ref="C38" si="2">C39+C40+C41+C42+C43</f>
        <v>57.360000000000007</v>
      </c>
    </row>
    <row r="39" spans="1:3" x14ac:dyDescent="0.25">
      <c r="A39" s="30"/>
      <c r="B39" s="44" t="s">
        <v>55</v>
      </c>
      <c r="C39" s="33">
        <v>13.33</v>
      </c>
    </row>
    <row r="40" spans="1:3" x14ac:dyDescent="0.25">
      <c r="A40" s="30"/>
      <c r="B40" s="44" t="s">
        <v>56</v>
      </c>
      <c r="C40" s="33">
        <v>4.07</v>
      </c>
    </row>
    <row r="41" spans="1:3" x14ac:dyDescent="0.25">
      <c r="A41" s="30"/>
      <c r="B41" s="44" t="s">
        <v>57</v>
      </c>
      <c r="C41" s="33">
        <v>22.78</v>
      </c>
    </row>
    <row r="42" spans="1:3" x14ac:dyDescent="0.25">
      <c r="A42" s="30"/>
      <c r="B42" s="44" t="s">
        <v>58</v>
      </c>
      <c r="C42" s="33">
        <v>15.55</v>
      </c>
    </row>
    <row r="43" spans="1:3" x14ac:dyDescent="0.25">
      <c r="A43" s="30"/>
      <c r="B43" s="40" t="s">
        <v>59</v>
      </c>
      <c r="C43" s="33">
        <v>1.63</v>
      </c>
    </row>
    <row r="44" spans="1:3" x14ac:dyDescent="0.25">
      <c r="A44" s="30">
        <v>9</v>
      </c>
      <c r="B44" s="36" t="s">
        <v>60</v>
      </c>
      <c r="C44" s="46">
        <f t="shared" ref="C44" si="3">C45+C46</f>
        <v>34.72</v>
      </c>
    </row>
    <row r="45" spans="1:3" x14ac:dyDescent="0.25">
      <c r="A45" s="30"/>
      <c r="B45" s="45" t="s">
        <v>61</v>
      </c>
      <c r="C45" s="33">
        <v>28.32</v>
      </c>
    </row>
    <row r="46" spans="1:3" x14ac:dyDescent="0.25">
      <c r="A46" s="30"/>
      <c r="B46" s="45" t="s">
        <v>62</v>
      </c>
      <c r="C46" s="33">
        <v>6.4</v>
      </c>
    </row>
    <row r="47" spans="1:3" x14ac:dyDescent="0.25">
      <c r="A47" s="30">
        <v>10</v>
      </c>
      <c r="B47" s="15" t="s">
        <v>63</v>
      </c>
      <c r="C47" s="16">
        <f>C48+C49+C50+C51+C53</f>
        <v>483.25</v>
      </c>
    </row>
    <row r="48" spans="1:3" x14ac:dyDescent="0.25">
      <c r="A48" s="30">
        <v>11</v>
      </c>
      <c r="B48" s="15" t="s">
        <v>64</v>
      </c>
      <c r="C48" s="33">
        <v>119.86</v>
      </c>
    </row>
    <row r="49" spans="1:3" x14ac:dyDescent="0.25">
      <c r="A49" s="30">
        <v>12</v>
      </c>
      <c r="B49" s="47" t="s">
        <v>65</v>
      </c>
      <c r="C49" s="33">
        <v>254.93</v>
      </c>
    </row>
    <row r="50" spans="1:3" x14ac:dyDescent="0.25">
      <c r="A50" s="30">
        <v>13</v>
      </c>
      <c r="B50" s="47" t="s">
        <v>46</v>
      </c>
      <c r="C50" s="33">
        <v>76.989999999999995</v>
      </c>
    </row>
    <row r="51" spans="1:3" x14ac:dyDescent="0.25">
      <c r="A51" s="30">
        <v>14</v>
      </c>
      <c r="B51" s="37" t="s">
        <v>66</v>
      </c>
      <c r="C51" s="16">
        <f t="shared" ref="C51" si="4">C52</f>
        <v>5.38</v>
      </c>
    </row>
    <row r="52" spans="1:3" x14ac:dyDescent="0.25">
      <c r="A52" s="30"/>
      <c r="B52" s="47" t="s">
        <v>67</v>
      </c>
      <c r="C52" s="33">
        <v>5.38</v>
      </c>
    </row>
    <row r="53" spans="1:3" ht="31.5" x14ac:dyDescent="0.25">
      <c r="A53" s="30">
        <v>15</v>
      </c>
      <c r="B53" s="19" t="s">
        <v>68</v>
      </c>
      <c r="C53" s="16">
        <f t="shared" ref="C53" si="5">C54+C55+C56+C57+C58+C59+C60+C61+C62+C63+C64+C66</f>
        <v>26.09</v>
      </c>
    </row>
    <row r="54" spans="1:3" x14ac:dyDescent="0.25">
      <c r="A54" s="30"/>
      <c r="B54" s="45" t="s">
        <v>69</v>
      </c>
      <c r="C54" s="33">
        <v>0.5</v>
      </c>
    </row>
    <row r="55" spans="1:3" x14ac:dyDescent="0.25">
      <c r="A55" s="30"/>
      <c r="B55" s="45" t="s">
        <v>70</v>
      </c>
      <c r="C55" s="33">
        <v>7.52</v>
      </c>
    </row>
    <row r="56" spans="1:3" ht="30" x14ac:dyDescent="0.25">
      <c r="A56" s="30"/>
      <c r="B56" s="45" t="s">
        <v>71</v>
      </c>
      <c r="C56" s="33">
        <v>3.89</v>
      </c>
    </row>
    <row r="57" spans="1:3" ht="30" x14ac:dyDescent="0.25">
      <c r="A57" s="51"/>
      <c r="B57" s="45" t="s">
        <v>72</v>
      </c>
      <c r="C57" s="33">
        <v>1.08</v>
      </c>
    </row>
    <row r="58" spans="1:3" x14ac:dyDescent="0.25">
      <c r="A58" s="51"/>
      <c r="B58" s="45" t="s">
        <v>73</v>
      </c>
      <c r="C58" s="52">
        <v>0.46</v>
      </c>
    </row>
    <row r="59" spans="1:3" x14ac:dyDescent="0.25">
      <c r="A59" s="51"/>
      <c r="B59" s="45" t="s">
        <v>74</v>
      </c>
      <c r="C59" s="52">
        <v>3.7</v>
      </c>
    </row>
    <row r="60" spans="1:3" x14ac:dyDescent="0.25">
      <c r="A60" s="51"/>
      <c r="B60" s="45" t="s">
        <v>75</v>
      </c>
      <c r="C60" s="52">
        <v>0.57999999999999996</v>
      </c>
    </row>
    <row r="61" spans="1:3" x14ac:dyDescent="0.25">
      <c r="A61" s="30"/>
      <c r="B61" s="45" t="s">
        <v>76</v>
      </c>
      <c r="C61" s="33">
        <v>2.74</v>
      </c>
    </row>
    <row r="62" spans="1:3" x14ac:dyDescent="0.25">
      <c r="A62" s="30"/>
      <c r="B62" s="45" t="s">
        <v>77</v>
      </c>
      <c r="C62" s="33">
        <v>0.22</v>
      </c>
    </row>
    <row r="63" spans="1:3" x14ac:dyDescent="0.25">
      <c r="A63" s="30"/>
      <c r="B63" s="45" t="s">
        <v>78</v>
      </c>
      <c r="C63" s="33">
        <v>0.02</v>
      </c>
    </row>
    <row r="64" spans="1:3" x14ac:dyDescent="0.25">
      <c r="A64" s="53"/>
      <c r="B64" s="45" t="s">
        <v>79</v>
      </c>
      <c r="C64" s="33">
        <v>4.78</v>
      </c>
    </row>
    <row r="65" spans="1:3" x14ac:dyDescent="0.25">
      <c r="A65" s="54"/>
      <c r="B65" s="45" t="s">
        <v>80</v>
      </c>
      <c r="C65" s="33">
        <v>23.3</v>
      </c>
    </row>
    <row r="66" spans="1:3" ht="30" x14ac:dyDescent="0.25">
      <c r="A66" s="54"/>
      <c r="B66" s="47" t="s">
        <v>81</v>
      </c>
      <c r="C66" s="33">
        <v>0.6</v>
      </c>
    </row>
    <row r="67" spans="1:3" x14ac:dyDescent="0.25">
      <c r="A67" s="55">
        <v>18</v>
      </c>
      <c r="B67" s="36" t="s">
        <v>82</v>
      </c>
      <c r="C67" s="33">
        <v>31.1</v>
      </c>
    </row>
    <row r="68" spans="1:3" ht="31.5" x14ac:dyDescent="0.25">
      <c r="A68" s="56">
        <v>19</v>
      </c>
      <c r="B68" s="19" t="s">
        <v>30</v>
      </c>
      <c r="C68" s="32">
        <v>194.47</v>
      </c>
    </row>
    <row r="69" spans="1:3" ht="29.25" x14ac:dyDescent="0.25">
      <c r="A69" s="57"/>
      <c r="B69" s="58" t="s">
        <v>95</v>
      </c>
      <c r="C69" s="59">
        <f>C17-C27</f>
        <v>-40.889999999999418</v>
      </c>
    </row>
    <row r="70" spans="1:3" ht="31.5" x14ac:dyDescent="0.25">
      <c r="A70" s="7"/>
      <c r="B70" s="64" t="s">
        <v>84</v>
      </c>
      <c r="C70" s="16">
        <v>472.19</v>
      </c>
    </row>
    <row r="71" spans="1:3" x14ac:dyDescent="0.25">
      <c r="C71" s="41"/>
    </row>
  </sheetData>
  <pageMargins left="0.7" right="0.7" top="0.33" bottom="0.25" header="0.3" footer="0.3"/>
  <pageSetup paperSize="9" scale="49" orientation="portrait" verticalDpi="0" r:id="rId1"/>
  <rowBreaks count="1" manualBreakCount="1">
    <brk id="7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topLeftCell="A18" zoomScale="60" zoomScaleNormal="100" workbookViewId="0">
      <selection activeCell="C36" sqref="C36"/>
    </sheetView>
  </sheetViews>
  <sheetFormatPr defaultRowHeight="15.75" x14ac:dyDescent="0.25"/>
  <cols>
    <col min="1" max="1" width="6.85546875" style="1" customWidth="1"/>
    <col min="2" max="2" width="102.7109375" style="3" customWidth="1"/>
    <col min="3" max="3" width="50" style="3" customWidth="1"/>
  </cols>
  <sheetData>
    <row r="1" spans="1:3" ht="31.5" x14ac:dyDescent="0.25">
      <c r="B1" s="2" t="s">
        <v>94</v>
      </c>
      <c r="C1" s="5"/>
    </row>
    <row r="2" spans="1:3" x14ac:dyDescent="0.25">
      <c r="B2" s="62"/>
      <c r="C2" s="5"/>
    </row>
    <row r="3" spans="1:3" ht="31.5" x14ac:dyDescent="0.25">
      <c r="A3" s="7"/>
      <c r="B3" s="64"/>
      <c r="C3" s="64" t="s">
        <v>9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11.86</v>
      </c>
    </row>
    <row r="6" spans="1:3" ht="31.5" x14ac:dyDescent="0.25">
      <c r="A6" s="29"/>
      <c r="B6" s="35" t="s">
        <v>83</v>
      </c>
      <c r="C6" s="26">
        <v>311.58999999999997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3548.2</v>
      </c>
    </row>
    <row r="8" spans="1:3" ht="31.5" x14ac:dyDescent="0.3">
      <c r="A8" s="11">
        <v>2</v>
      </c>
      <c r="B8" s="15" t="s">
        <v>29</v>
      </c>
      <c r="C8" s="18">
        <v>3237.04</v>
      </c>
    </row>
    <row r="9" spans="1:3" ht="31.5" x14ac:dyDescent="0.3">
      <c r="A9" s="11">
        <v>3</v>
      </c>
      <c r="B9" s="19" t="s">
        <v>30</v>
      </c>
      <c r="C9" s="16">
        <v>235.44</v>
      </c>
    </row>
    <row r="10" spans="1:3" ht="20.25" x14ac:dyDescent="0.3">
      <c r="A10" s="11">
        <v>4</v>
      </c>
      <c r="B10" s="19" t="s">
        <v>31</v>
      </c>
      <c r="C10" s="16">
        <f>C11+C12+C13+C14+C15+C16</f>
        <v>75.720000000000013</v>
      </c>
    </row>
    <row r="11" spans="1:3" ht="30" x14ac:dyDescent="0.25">
      <c r="A11" s="42"/>
      <c r="B11" s="45" t="s">
        <v>32</v>
      </c>
      <c r="C11" s="26">
        <v>25.68</v>
      </c>
    </row>
    <row r="12" spans="1:3" x14ac:dyDescent="0.25">
      <c r="A12" s="42"/>
      <c r="B12" s="45" t="s">
        <v>33</v>
      </c>
      <c r="C12" s="26">
        <v>17.7</v>
      </c>
    </row>
    <row r="13" spans="1:3" ht="30" x14ac:dyDescent="0.25">
      <c r="A13" s="42"/>
      <c r="B13" s="45" t="s">
        <v>35</v>
      </c>
      <c r="C13" s="52">
        <v>26.06</v>
      </c>
    </row>
    <row r="14" spans="1:3" x14ac:dyDescent="0.25">
      <c r="A14" s="42"/>
      <c r="B14" s="40" t="s">
        <v>36</v>
      </c>
      <c r="C14" s="26">
        <v>1.18</v>
      </c>
    </row>
    <row r="15" spans="1:3" ht="30" x14ac:dyDescent="0.25">
      <c r="A15" s="42"/>
      <c r="B15" s="45" t="s">
        <v>37</v>
      </c>
      <c r="C15" s="26">
        <v>4.2</v>
      </c>
    </row>
    <row r="16" spans="1:3" x14ac:dyDescent="0.25">
      <c r="A16" s="68"/>
      <c r="B16" s="40" t="s">
        <v>38</v>
      </c>
      <c r="C16" s="26">
        <v>0.9</v>
      </c>
    </row>
    <row r="17" spans="1:3" ht="18.75" x14ac:dyDescent="0.25">
      <c r="A17" s="20"/>
      <c r="B17" s="21" t="s">
        <v>39</v>
      </c>
      <c r="C17" s="22">
        <f>C7/C18*100</f>
        <v>101.12923176897777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3508.58</v>
      </c>
    </row>
    <row r="19" spans="1:3" ht="31.5" x14ac:dyDescent="0.3">
      <c r="A19" s="11">
        <v>2</v>
      </c>
      <c r="B19" s="15" t="s">
        <v>29</v>
      </c>
      <c r="C19" s="18">
        <v>3196.26</v>
      </c>
    </row>
    <row r="20" spans="1:3" ht="31.5" x14ac:dyDescent="0.3">
      <c r="A20" s="11">
        <v>3</v>
      </c>
      <c r="B20" s="19" t="s">
        <v>30</v>
      </c>
      <c r="C20" s="16">
        <v>235.08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77.239999999999995</v>
      </c>
    </row>
    <row r="22" spans="1:3" ht="30" x14ac:dyDescent="0.25">
      <c r="A22" s="42"/>
      <c r="B22" s="45" t="s">
        <v>32</v>
      </c>
      <c r="C22" s="26">
        <v>25.68</v>
      </c>
    </row>
    <row r="23" spans="1:3" x14ac:dyDescent="0.25">
      <c r="A23" s="42"/>
      <c r="B23" s="45" t="s">
        <v>33</v>
      </c>
      <c r="C23" s="26">
        <v>17.059999999999999</v>
      </c>
    </row>
    <row r="24" spans="1:3" ht="30" x14ac:dyDescent="0.25">
      <c r="A24" s="42"/>
      <c r="B24" s="45" t="s">
        <v>35</v>
      </c>
      <c r="C24" s="52">
        <v>25.9</v>
      </c>
    </row>
    <row r="25" spans="1:3" x14ac:dyDescent="0.25">
      <c r="A25" s="42"/>
      <c r="B25" s="40" t="s">
        <v>36</v>
      </c>
      <c r="C25" s="26">
        <v>2.2799999999999998</v>
      </c>
    </row>
    <row r="26" spans="1:3" ht="30" x14ac:dyDescent="0.25">
      <c r="A26" s="42"/>
      <c r="B26" s="45" t="s">
        <v>37</v>
      </c>
      <c r="C26" s="26">
        <v>4.2</v>
      </c>
    </row>
    <row r="27" spans="1:3" x14ac:dyDescent="0.25">
      <c r="A27" s="70"/>
      <c r="B27" s="45" t="s">
        <v>85</v>
      </c>
      <c r="C27" s="26">
        <v>1.22</v>
      </c>
    </row>
    <row r="28" spans="1:3" x14ac:dyDescent="0.25">
      <c r="A28" s="68"/>
      <c r="B28" s="40" t="s">
        <v>38</v>
      </c>
      <c r="C28" s="26">
        <v>0.9</v>
      </c>
    </row>
    <row r="29" spans="1:3" x14ac:dyDescent="0.25">
      <c r="A29" s="27"/>
      <c r="B29" s="28" t="s">
        <v>41</v>
      </c>
      <c r="C29" s="16">
        <f>C30+C48+C66+C68+C69</f>
        <v>2969.6599999999994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2124.9399999999991</v>
      </c>
    </row>
    <row r="31" spans="1:3" x14ac:dyDescent="0.25">
      <c r="A31" s="30">
        <v>2</v>
      </c>
      <c r="B31" s="15" t="s">
        <v>43</v>
      </c>
      <c r="C31" s="33">
        <v>647.65</v>
      </c>
    </row>
    <row r="32" spans="1:3" x14ac:dyDescent="0.25">
      <c r="A32" s="30">
        <v>4</v>
      </c>
      <c r="B32" s="36" t="s">
        <v>45</v>
      </c>
      <c r="C32" s="33">
        <v>903.03</v>
      </c>
    </row>
    <row r="33" spans="1:3" x14ac:dyDescent="0.25">
      <c r="A33" s="30">
        <v>5</v>
      </c>
      <c r="B33" s="36" t="s">
        <v>46</v>
      </c>
      <c r="C33" s="33">
        <v>155.62</v>
      </c>
    </row>
    <row r="34" spans="1:3" ht="36.75" customHeight="1" x14ac:dyDescent="0.25">
      <c r="A34" s="30">
        <v>6</v>
      </c>
      <c r="B34" s="36" t="s">
        <v>47</v>
      </c>
      <c r="C34" s="33">
        <v>25.87</v>
      </c>
    </row>
    <row r="35" spans="1:3" x14ac:dyDescent="0.25">
      <c r="A35" s="30">
        <v>7</v>
      </c>
      <c r="B35" s="37" t="s">
        <v>48</v>
      </c>
      <c r="C35" s="33">
        <f>C36+C37+C38</f>
        <v>286.64</v>
      </c>
    </row>
    <row r="36" spans="1:3" x14ac:dyDescent="0.25">
      <c r="A36" s="30"/>
      <c r="B36" s="40" t="s">
        <v>49</v>
      </c>
      <c r="C36" s="33">
        <v>103.94</v>
      </c>
    </row>
    <row r="37" spans="1:3" ht="30" x14ac:dyDescent="0.25">
      <c r="A37" s="42"/>
      <c r="B37" s="40" t="s">
        <v>86</v>
      </c>
      <c r="C37" s="33">
        <v>58.1</v>
      </c>
    </row>
    <row r="38" spans="1:3" ht="30" x14ac:dyDescent="0.25">
      <c r="A38" s="30"/>
      <c r="B38" s="40" t="s">
        <v>52</v>
      </c>
      <c r="C38" s="33">
        <v>124.6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66.16</v>
      </c>
    </row>
    <row r="40" spans="1:3" x14ac:dyDescent="0.25">
      <c r="A40" s="30"/>
      <c r="B40" s="44" t="s">
        <v>55</v>
      </c>
      <c r="C40" s="33">
        <v>15.37</v>
      </c>
    </row>
    <row r="41" spans="1:3" x14ac:dyDescent="0.25">
      <c r="A41" s="30"/>
      <c r="B41" s="44" t="s">
        <v>56</v>
      </c>
      <c r="C41" s="33">
        <v>4.6900000000000004</v>
      </c>
    </row>
    <row r="42" spans="1:3" x14ac:dyDescent="0.25">
      <c r="A42" s="30"/>
      <c r="B42" s="44" t="s">
        <v>57</v>
      </c>
      <c r="C42" s="33">
        <v>26.28</v>
      </c>
    </row>
    <row r="43" spans="1:3" x14ac:dyDescent="0.25">
      <c r="A43" s="30"/>
      <c r="B43" s="44" t="s">
        <v>58</v>
      </c>
      <c r="C43" s="33">
        <v>17.940000000000001</v>
      </c>
    </row>
    <row r="44" spans="1:3" x14ac:dyDescent="0.25">
      <c r="A44" s="30"/>
      <c r="B44" s="40" t="s">
        <v>59</v>
      </c>
      <c r="C44" s="33">
        <v>1.88</v>
      </c>
    </row>
    <row r="45" spans="1:3" x14ac:dyDescent="0.25">
      <c r="A45" s="30">
        <v>9</v>
      </c>
      <c r="B45" s="36" t="s">
        <v>60</v>
      </c>
      <c r="C45" s="46">
        <f t="shared" ref="C45" si="3">C46+C47</f>
        <v>39.97</v>
      </c>
    </row>
    <row r="46" spans="1:3" x14ac:dyDescent="0.25">
      <c r="A46" s="30"/>
      <c r="B46" s="45" t="s">
        <v>61</v>
      </c>
      <c r="C46" s="33">
        <v>32.67</v>
      </c>
    </row>
    <row r="47" spans="1:3" x14ac:dyDescent="0.25">
      <c r="A47" s="30"/>
      <c r="B47" s="45" t="s">
        <v>62</v>
      </c>
      <c r="C47" s="33">
        <v>7.3</v>
      </c>
    </row>
    <row r="48" spans="1:3" x14ac:dyDescent="0.25">
      <c r="A48" s="30">
        <v>10</v>
      </c>
      <c r="B48" s="15" t="s">
        <v>63</v>
      </c>
      <c r="C48" s="16">
        <f>C49+C50+C51+C52+C54</f>
        <v>557.58000000000004</v>
      </c>
    </row>
    <row r="49" spans="1:3" x14ac:dyDescent="0.25">
      <c r="A49" s="30">
        <v>11</v>
      </c>
      <c r="B49" s="15" t="s">
        <v>64</v>
      </c>
      <c r="C49" s="33">
        <v>138.29</v>
      </c>
    </row>
    <row r="50" spans="1:3" x14ac:dyDescent="0.25">
      <c r="A50" s="30">
        <v>12</v>
      </c>
      <c r="B50" s="47" t="s">
        <v>65</v>
      </c>
      <c r="C50" s="33">
        <v>294.11</v>
      </c>
    </row>
    <row r="51" spans="1:3" x14ac:dyDescent="0.25">
      <c r="A51" s="30">
        <v>13</v>
      </c>
      <c r="B51" s="47" t="s">
        <v>46</v>
      </c>
      <c r="C51" s="33">
        <v>88.82</v>
      </c>
    </row>
    <row r="52" spans="1:3" x14ac:dyDescent="0.25">
      <c r="A52" s="30">
        <v>14</v>
      </c>
      <c r="B52" s="37" t="s">
        <v>66</v>
      </c>
      <c r="C52" s="16">
        <f t="shared" ref="C52" si="4">C53</f>
        <v>6.21</v>
      </c>
    </row>
    <row r="53" spans="1:3" x14ac:dyDescent="0.25">
      <c r="A53" s="30"/>
      <c r="B53" s="47" t="s">
        <v>67</v>
      </c>
      <c r="C53" s="33">
        <v>6.21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30.150000000000002</v>
      </c>
    </row>
    <row r="55" spans="1:3" x14ac:dyDescent="0.25">
      <c r="A55" s="30"/>
      <c r="B55" s="45" t="s">
        <v>69</v>
      </c>
      <c r="C55" s="33">
        <v>0.57999999999999996</v>
      </c>
    </row>
    <row r="56" spans="1:3" x14ac:dyDescent="0.25">
      <c r="A56" s="30"/>
      <c r="B56" s="45" t="s">
        <v>70</v>
      </c>
      <c r="C56" s="33">
        <v>8.67</v>
      </c>
    </row>
    <row r="57" spans="1:3" ht="30" x14ac:dyDescent="0.25">
      <c r="A57" s="30"/>
      <c r="B57" s="45" t="s">
        <v>71</v>
      </c>
      <c r="C57" s="33">
        <v>4.49</v>
      </c>
    </row>
    <row r="58" spans="1:3" ht="30" x14ac:dyDescent="0.25">
      <c r="A58" s="51"/>
      <c r="B58" s="45" t="s">
        <v>72</v>
      </c>
      <c r="C58" s="33">
        <v>1.25</v>
      </c>
    </row>
    <row r="59" spans="1:3" x14ac:dyDescent="0.25">
      <c r="A59" s="51"/>
      <c r="B59" s="45" t="s">
        <v>73</v>
      </c>
      <c r="C59" s="52">
        <v>0.54</v>
      </c>
    </row>
    <row r="60" spans="1:3" x14ac:dyDescent="0.25">
      <c r="A60" s="51"/>
      <c r="B60" s="45" t="s">
        <v>74</v>
      </c>
      <c r="C60" s="52">
        <v>4.2699999999999996</v>
      </c>
    </row>
    <row r="61" spans="1:3" x14ac:dyDescent="0.25">
      <c r="A61" s="51"/>
      <c r="B61" s="45" t="s">
        <v>75</v>
      </c>
      <c r="C61" s="52">
        <v>0.67</v>
      </c>
    </row>
    <row r="62" spans="1:3" x14ac:dyDescent="0.25">
      <c r="A62" s="30"/>
      <c r="B62" s="45" t="s">
        <v>76</v>
      </c>
      <c r="C62" s="33">
        <v>3.17</v>
      </c>
    </row>
    <row r="63" spans="1:3" x14ac:dyDescent="0.25">
      <c r="A63" s="30"/>
      <c r="B63" s="45" t="s">
        <v>77</v>
      </c>
      <c r="C63" s="33">
        <v>0.26</v>
      </c>
    </row>
    <row r="64" spans="1:3" x14ac:dyDescent="0.25">
      <c r="A64" s="30"/>
      <c r="B64" s="45" t="s">
        <v>78</v>
      </c>
      <c r="C64" s="33">
        <v>0.04</v>
      </c>
    </row>
    <row r="65" spans="1:3" x14ac:dyDescent="0.25">
      <c r="A65" s="53"/>
      <c r="B65" s="45" t="s">
        <v>79</v>
      </c>
      <c r="C65" s="33">
        <v>5.51</v>
      </c>
    </row>
    <row r="66" spans="1:3" x14ac:dyDescent="0.25">
      <c r="A66" s="54"/>
      <c r="B66" s="45" t="s">
        <v>80</v>
      </c>
      <c r="C66" s="33">
        <v>26.88</v>
      </c>
    </row>
    <row r="67" spans="1:3" ht="30" x14ac:dyDescent="0.25">
      <c r="A67" s="54"/>
      <c r="B67" s="47" t="s">
        <v>81</v>
      </c>
      <c r="C67" s="33">
        <v>0.7</v>
      </c>
    </row>
    <row r="68" spans="1:3" x14ac:dyDescent="0.25">
      <c r="A68" s="55">
        <v>18</v>
      </c>
      <c r="B68" s="36" t="s">
        <v>82</v>
      </c>
      <c r="C68" s="33">
        <v>35.9</v>
      </c>
    </row>
    <row r="69" spans="1:3" ht="31.5" x14ac:dyDescent="0.25">
      <c r="A69" s="56">
        <v>19</v>
      </c>
      <c r="B69" s="19" t="s">
        <v>30</v>
      </c>
      <c r="C69" s="32">
        <v>224.36</v>
      </c>
    </row>
    <row r="70" spans="1:3" ht="29.25" x14ac:dyDescent="0.25">
      <c r="A70" s="57"/>
      <c r="B70" s="58" t="s">
        <v>95</v>
      </c>
      <c r="C70" s="59">
        <f>C18-C29</f>
        <v>538.92000000000053</v>
      </c>
    </row>
    <row r="71" spans="1:3" ht="31.5" x14ac:dyDescent="0.25">
      <c r="A71" s="7"/>
      <c r="B71" s="64" t="s">
        <v>84</v>
      </c>
      <c r="C71" s="16">
        <v>421.41</v>
      </c>
    </row>
    <row r="72" spans="1:3" x14ac:dyDescent="0.25">
      <c r="C72" s="41"/>
    </row>
  </sheetData>
  <pageMargins left="0.7" right="0.7" top="0.32" bottom="0.3" header="0.3" footer="0.3"/>
  <pageSetup paperSize="9" scale="49" orientation="portrait" verticalDpi="0" r:id="rId1"/>
  <rowBreaks count="1" manualBreakCount="1">
    <brk id="7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view="pageBreakPreview" zoomScale="60" zoomScaleNormal="100" workbookViewId="0">
      <selection activeCell="C39" sqref="C39"/>
    </sheetView>
  </sheetViews>
  <sheetFormatPr defaultRowHeight="15.75" x14ac:dyDescent="0.25"/>
  <cols>
    <col min="1" max="1" width="6.85546875" style="1" customWidth="1"/>
    <col min="2" max="2" width="107.85546875" style="3" customWidth="1"/>
    <col min="3" max="3" width="5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6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2.58</v>
      </c>
    </row>
    <row r="6" spans="1:3" ht="31.5" x14ac:dyDescent="0.25">
      <c r="A6" s="29"/>
      <c r="B6" s="35" t="s">
        <v>83</v>
      </c>
      <c r="C6" s="26">
        <v>510.65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1223.17</v>
      </c>
    </row>
    <row r="8" spans="1:3" ht="31.5" x14ac:dyDescent="0.3">
      <c r="A8" s="11">
        <v>2</v>
      </c>
      <c r="B8" s="15" t="s">
        <v>29</v>
      </c>
      <c r="C8" s="18">
        <v>704.18</v>
      </c>
    </row>
    <row r="9" spans="1:3" ht="31.5" x14ac:dyDescent="0.3">
      <c r="A9" s="11">
        <v>3</v>
      </c>
      <c r="B9" s="19" t="s">
        <v>30</v>
      </c>
      <c r="C9" s="16">
        <v>51.22</v>
      </c>
    </row>
    <row r="10" spans="1:3" ht="20.25" x14ac:dyDescent="0.3">
      <c r="A10" s="11">
        <v>4</v>
      </c>
      <c r="B10" s="19" t="s">
        <v>31</v>
      </c>
      <c r="C10" s="16">
        <f t="shared" ref="C10" si="1">C11+C12+C13+C14+C15+C16+C17</f>
        <v>467.77000000000004</v>
      </c>
    </row>
    <row r="11" spans="1:3" ht="30" x14ac:dyDescent="0.25">
      <c r="A11" s="42"/>
      <c r="B11" s="45" t="s">
        <v>32</v>
      </c>
      <c r="C11" s="26">
        <v>95.22</v>
      </c>
    </row>
    <row r="12" spans="1:3" x14ac:dyDescent="0.25">
      <c r="A12" s="42"/>
      <c r="B12" s="45" t="s">
        <v>33</v>
      </c>
      <c r="C12" s="26">
        <v>3.85</v>
      </c>
    </row>
    <row r="13" spans="1:3" ht="45" x14ac:dyDescent="0.25">
      <c r="A13" s="42"/>
      <c r="B13" s="45" t="s">
        <v>34</v>
      </c>
      <c r="C13" s="26">
        <v>360</v>
      </c>
    </row>
    <row r="14" spans="1:3" ht="30" x14ac:dyDescent="0.25">
      <c r="A14" s="42"/>
      <c r="B14" s="45" t="s">
        <v>35</v>
      </c>
      <c r="C14" s="52">
        <v>5.67</v>
      </c>
    </row>
    <row r="15" spans="1:3" x14ac:dyDescent="0.25">
      <c r="A15" s="42"/>
      <c r="B15" s="40" t="s">
        <v>36</v>
      </c>
      <c r="C15" s="26">
        <v>1.93</v>
      </c>
    </row>
    <row r="16" spans="1:3" ht="30" x14ac:dyDescent="0.25">
      <c r="A16" s="42"/>
      <c r="B16" s="45" t="s">
        <v>37</v>
      </c>
      <c r="C16" s="26">
        <v>0.6</v>
      </c>
    </row>
    <row r="17" spans="1:3" x14ac:dyDescent="0.25">
      <c r="A17" s="68"/>
      <c r="B17" s="40" t="s">
        <v>38</v>
      </c>
      <c r="C17" s="26">
        <v>0.5</v>
      </c>
    </row>
    <row r="18" spans="1:3" ht="18.75" x14ac:dyDescent="0.25">
      <c r="A18" s="20"/>
      <c r="B18" s="21" t="s">
        <v>39</v>
      </c>
      <c r="C18" s="22">
        <f t="shared" ref="C18" si="2">C7/C19*100</f>
        <v>100.76614464481371</v>
      </c>
    </row>
    <row r="19" spans="1:3" ht="20.25" x14ac:dyDescent="0.3">
      <c r="A19" s="11">
        <v>1</v>
      </c>
      <c r="B19" s="12" t="s">
        <v>40</v>
      </c>
      <c r="C19" s="10">
        <f t="shared" ref="C19" si="3">C20+C21+C22</f>
        <v>1213.8699999999999</v>
      </c>
    </row>
    <row r="20" spans="1:3" ht="31.5" x14ac:dyDescent="0.3">
      <c r="A20" s="11">
        <v>2</v>
      </c>
      <c r="B20" s="15" t="s">
        <v>29</v>
      </c>
      <c r="C20" s="18">
        <v>696.31</v>
      </c>
    </row>
    <row r="21" spans="1:3" ht="31.5" x14ac:dyDescent="0.3">
      <c r="A21" s="11">
        <v>3</v>
      </c>
      <c r="B21" s="19" t="s">
        <v>30</v>
      </c>
      <c r="C21" s="16">
        <v>51.14</v>
      </c>
    </row>
    <row r="22" spans="1:3" ht="20.25" x14ac:dyDescent="0.3">
      <c r="A22" s="11">
        <v>4</v>
      </c>
      <c r="B22" s="19" t="s">
        <v>31</v>
      </c>
      <c r="C22" s="16">
        <f t="shared" ref="C22" si="4">C23+C24+C25+C26+C27+C28+C29+C30</f>
        <v>466.42</v>
      </c>
    </row>
    <row r="23" spans="1:3" ht="30" x14ac:dyDescent="0.25">
      <c r="A23" s="42"/>
      <c r="B23" s="45" t="s">
        <v>32</v>
      </c>
      <c r="C23" s="26">
        <v>95.22</v>
      </c>
    </row>
    <row r="24" spans="1:3" x14ac:dyDescent="0.25">
      <c r="A24" s="42"/>
      <c r="B24" s="45" t="s">
        <v>33</v>
      </c>
      <c r="C24" s="26">
        <v>3.71</v>
      </c>
    </row>
    <row r="25" spans="1:3" ht="45" x14ac:dyDescent="0.25">
      <c r="A25" s="42"/>
      <c r="B25" s="45" t="s">
        <v>34</v>
      </c>
      <c r="C25" s="26">
        <v>360</v>
      </c>
    </row>
    <row r="26" spans="1:3" ht="30" x14ac:dyDescent="0.25">
      <c r="A26" s="42"/>
      <c r="B26" s="45" t="s">
        <v>35</v>
      </c>
      <c r="C26" s="52">
        <v>5.63</v>
      </c>
    </row>
    <row r="27" spans="1:3" x14ac:dyDescent="0.25">
      <c r="A27" s="42"/>
      <c r="B27" s="40" t="s">
        <v>36</v>
      </c>
      <c r="C27" s="26">
        <v>0.5</v>
      </c>
    </row>
    <row r="28" spans="1:3" ht="30" x14ac:dyDescent="0.25">
      <c r="A28" s="42"/>
      <c r="B28" s="45" t="s">
        <v>37</v>
      </c>
      <c r="C28" s="26">
        <v>0.6</v>
      </c>
    </row>
    <row r="29" spans="1:3" x14ac:dyDescent="0.25">
      <c r="A29" s="70"/>
      <c r="B29" s="45" t="s">
        <v>85</v>
      </c>
      <c r="C29" s="26">
        <v>0.26</v>
      </c>
    </row>
    <row r="30" spans="1:3" x14ac:dyDescent="0.25">
      <c r="A30" s="68"/>
      <c r="B30" s="40" t="s">
        <v>38</v>
      </c>
      <c r="C30" s="26">
        <v>0.5</v>
      </c>
    </row>
    <row r="31" spans="1:3" x14ac:dyDescent="0.25">
      <c r="A31" s="27"/>
      <c r="B31" s="28" t="s">
        <v>41</v>
      </c>
      <c r="C31" s="16">
        <f>C32+C49+C67+C69+C70</f>
        <v>596.31999999999994</v>
      </c>
    </row>
    <row r="32" spans="1:3" ht="20.25" x14ac:dyDescent="0.25">
      <c r="A32" s="30">
        <v>1</v>
      </c>
      <c r="B32" s="31" t="s">
        <v>42</v>
      </c>
      <c r="C32" s="16">
        <f>C33+C35+C36+C37+C38+C40+C46</f>
        <v>412.54999999999995</v>
      </c>
    </row>
    <row r="33" spans="1:3" x14ac:dyDescent="0.25">
      <c r="A33" s="30">
        <v>2</v>
      </c>
      <c r="B33" s="15" t="s">
        <v>43</v>
      </c>
      <c r="C33" s="33">
        <v>140.88999999999999</v>
      </c>
    </row>
    <row r="34" spans="1:3" x14ac:dyDescent="0.25">
      <c r="A34" s="30">
        <v>3</v>
      </c>
      <c r="B34" s="19" t="s">
        <v>44</v>
      </c>
      <c r="C34" s="35"/>
    </row>
    <row r="35" spans="1:3" x14ac:dyDescent="0.25">
      <c r="A35" s="30">
        <v>4</v>
      </c>
      <c r="B35" s="36" t="s">
        <v>45</v>
      </c>
      <c r="C35" s="33">
        <v>196.44</v>
      </c>
    </row>
    <row r="36" spans="1:3" x14ac:dyDescent="0.25">
      <c r="A36" s="30">
        <v>5</v>
      </c>
      <c r="B36" s="36" t="s">
        <v>46</v>
      </c>
      <c r="C36" s="33">
        <v>33.85</v>
      </c>
    </row>
    <row r="37" spans="1:3" ht="47.25" x14ac:dyDescent="0.25">
      <c r="A37" s="30">
        <v>6</v>
      </c>
      <c r="B37" s="36" t="s">
        <v>47</v>
      </c>
      <c r="C37" s="33">
        <v>5.63</v>
      </c>
    </row>
    <row r="38" spans="1:3" x14ac:dyDescent="0.25">
      <c r="A38" s="30">
        <v>7</v>
      </c>
      <c r="B38" s="37" t="s">
        <v>48</v>
      </c>
      <c r="C38" s="33">
        <f>C39</f>
        <v>12.64</v>
      </c>
    </row>
    <row r="39" spans="1:3" ht="30" x14ac:dyDescent="0.25">
      <c r="A39" s="42"/>
      <c r="B39" s="40" t="s">
        <v>86</v>
      </c>
      <c r="C39" s="33">
        <v>12.64</v>
      </c>
    </row>
    <row r="40" spans="1:3" ht="47.25" x14ac:dyDescent="0.25">
      <c r="A40" s="30">
        <v>8</v>
      </c>
      <c r="B40" s="37" t="s">
        <v>54</v>
      </c>
      <c r="C40" s="16">
        <f t="shared" ref="C40" si="5">C41+C42+C43+C44+C45</f>
        <v>14.389999999999999</v>
      </c>
    </row>
    <row r="41" spans="1:3" x14ac:dyDescent="0.25">
      <c r="A41" s="30"/>
      <c r="B41" s="44" t="s">
        <v>55</v>
      </c>
      <c r="C41" s="33">
        <v>3.34</v>
      </c>
    </row>
    <row r="42" spans="1:3" x14ac:dyDescent="0.25">
      <c r="A42" s="30"/>
      <c r="B42" s="44" t="s">
        <v>56</v>
      </c>
      <c r="C42" s="33">
        <v>1.02</v>
      </c>
    </row>
    <row r="43" spans="1:3" x14ac:dyDescent="0.25">
      <c r="A43" s="30"/>
      <c r="B43" s="44" t="s">
        <v>57</v>
      </c>
      <c r="C43" s="33">
        <v>5.72</v>
      </c>
    </row>
    <row r="44" spans="1:3" x14ac:dyDescent="0.25">
      <c r="A44" s="30"/>
      <c r="B44" s="44" t="s">
        <v>58</v>
      </c>
      <c r="C44" s="33">
        <v>3.9</v>
      </c>
    </row>
    <row r="45" spans="1:3" x14ac:dyDescent="0.25">
      <c r="A45" s="30"/>
      <c r="B45" s="40" t="s">
        <v>59</v>
      </c>
      <c r="C45" s="33">
        <v>0.41</v>
      </c>
    </row>
    <row r="46" spans="1:3" x14ac:dyDescent="0.25">
      <c r="A46" s="30">
        <v>9</v>
      </c>
      <c r="B46" s="36" t="s">
        <v>60</v>
      </c>
      <c r="C46" s="46">
        <f t="shared" ref="C46" si="6">C47+C48</f>
        <v>8.7100000000000009</v>
      </c>
    </row>
    <row r="47" spans="1:3" x14ac:dyDescent="0.25">
      <c r="A47" s="30"/>
      <c r="B47" s="45" t="s">
        <v>61</v>
      </c>
      <c r="C47" s="33">
        <v>7.11</v>
      </c>
    </row>
    <row r="48" spans="1:3" x14ac:dyDescent="0.25">
      <c r="A48" s="30"/>
      <c r="B48" s="45" t="s">
        <v>62</v>
      </c>
      <c r="C48" s="33">
        <v>1.6</v>
      </c>
    </row>
    <row r="49" spans="1:3" x14ac:dyDescent="0.25">
      <c r="A49" s="30">
        <v>10</v>
      </c>
      <c r="B49" s="15" t="s">
        <v>63</v>
      </c>
      <c r="C49" s="16">
        <f>C50+C51+C52+C53+C55</f>
        <v>121.30999999999999</v>
      </c>
    </row>
    <row r="50" spans="1:3" x14ac:dyDescent="0.25">
      <c r="A50" s="30">
        <v>11</v>
      </c>
      <c r="B50" s="15" t="s">
        <v>64</v>
      </c>
      <c r="C50" s="33">
        <v>30.08</v>
      </c>
    </row>
    <row r="51" spans="1:3" x14ac:dyDescent="0.25">
      <c r="A51" s="30">
        <v>12</v>
      </c>
      <c r="B51" s="47" t="s">
        <v>65</v>
      </c>
      <c r="C51" s="33">
        <v>63.98</v>
      </c>
    </row>
    <row r="52" spans="1:3" x14ac:dyDescent="0.25">
      <c r="A52" s="30">
        <v>13</v>
      </c>
      <c r="B52" s="47" t="s">
        <v>46</v>
      </c>
      <c r="C52" s="33">
        <v>19.32</v>
      </c>
    </row>
    <row r="53" spans="1:3" x14ac:dyDescent="0.25">
      <c r="A53" s="30">
        <v>14</v>
      </c>
      <c r="B53" s="37" t="s">
        <v>66</v>
      </c>
      <c r="C53" s="16">
        <f t="shared" ref="C53" si="7">C54</f>
        <v>1.35</v>
      </c>
    </row>
    <row r="54" spans="1:3" x14ac:dyDescent="0.25">
      <c r="A54" s="30"/>
      <c r="B54" s="47" t="s">
        <v>67</v>
      </c>
      <c r="C54" s="33">
        <v>1.35</v>
      </c>
    </row>
    <row r="55" spans="1:3" ht="31.5" x14ac:dyDescent="0.25">
      <c r="A55" s="30">
        <v>15</v>
      </c>
      <c r="B55" s="19" t="s">
        <v>68</v>
      </c>
      <c r="C55" s="16">
        <f t="shared" ref="C55" si="8">C56+C57+C58+C59+C60+C61+C62+C63+C64+C65+C66+C68</f>
        <v>6.58</v>
      </c>
    </row>
    <row r="56" spans="1:3" x14ac:dyDescent="0.25">
      <c r="A56" s="30"/>
      <c r="B56" s="45" t="s">
        <v>69</v>
      </c>
      <c r="C56" s="33">
        <v>0.13</v>
      </c>
    </row>
    <row r="57" spans="1:3" x14ac:dyDescent="0.25">
      <c r="A57" s="30"/>
      <c r="B57" s="45" t="s">
        <v>70</v>
      </c>
      <c r="C57" s="33">
        <v>1.89</v>
      </c>
    </row>
    <row r="58" spans="1:3" ht="30" x14ac:dyDescent="0.25">
      <c r="A58" s="30"/>
      <c r="B58" s="45" t="s">
        <v>71</v>
      </c>
      <c r="C58" s="33">
        <v>0.98</v>
      </c>
    </row>
    <row r="59" spans="1:3" ht="30" x14ac:dyDescent="0.25">
      <c r="A59" s="51"/>
      <c r="B59" s="45" t="s">
        <v>72</v>
      </c>
      <c r="C59" s="33">
        <v>0.27</v>
      </c>
    </row>
    <row r="60" spans="1:3" x14ac:dyDescent="0.25">
      <c r="A60" s="51"/>
      <c r="B60" s="45" t="s">
        <v>73</v>
      </c>
      <c r="C60" s="52">
        <v>0.12</v>
      </c>
    </row>
    <row r="61" spans="1:3" x14ac:dyDescent="0.25">
      <c r="A61" s="51"/>
      <c r="B61" s="45" t="s">
        <v>74</v>
      </c>
      <c r="C61" s="52">
        <v>0.93</v>
      </c>
    </row>
    <row r="62" spans="1:3" x14ac:dyDescent="0.25">
      <c r="A62" s="51"/>
      <c r="B62" s="45" t="s">
        <v>75</v>
      </c>
      <c r="C62" s="52">
        <v>0.15</v>
      </c>
    </row>
    <row r="63" spans="1:3" x14ac:dyDescent="0.25">
      <c r="A63" s="30"/>
      <c r="B63" s="45" t="s">
        <v>76</v>
      </c>
      <c r="C63" s="33">
        <v>0.69</v>
      </c>
    </row>
    <row r="64" spans="1:3" x14ac:dyDescent="0.25">
      <c r="A64" s="30"/>
      <c r="B64" s="45" t="s">
        <v>77</v>
      </c>
      <c r="C64" s="33">
        <v>0.06</v>
      </c>
    </row>
    <row r="65" spans="1:3" x14ac:dyDescent="0.25">
      <c r="A65" s="30"/>
      <c r="B65" s="45" t="s">
        <v>78</v>
      </c>
      <c r="C65" s="33">
        <v>0.01</v>
      </c>
    </row>
    <row r="66" spans="1:3" x14ac:dyDescent="0.25">
      <c r="A66" s="53"/>
      <c r="B66" s="45" t="s">
        <v>79</v>
      </c>
      <c r="C66" s="33">
        <v>1.2</v>
      </c>
    </row>
    <row r="67" spans="1:3" x14ac:dyDescent="0.25">
      <c r="A67" s="54"/>
      <c r="B67" s="45" t="s">
        <v>80</v>
      </c>
      <c r="C67" s="33">
        <v>5.85</v>
      </c>
    </row>
    <row r="68" spans="1:3" ht="30" x14ac:dyDescent="0.25">
      <c r="A68" s="54"/>
      <c r="B68" s="47" t="s">
        <v>81</v>
      </c>
      <c r="C68" s="33">
        <v>0.15</v>
      </c>
    </row>
    <row r="69" spans="1:3" x14ac:dyDescent="0.25">
      <c r="A69" s="55">
        <v>18</v>
      </c>
      <c r="B69" s="36" t="s">
        <v>82</v>
      </c>
      <c r="C69" s="33">
        <v>7.8</v>
      </c>
    </row>
    <row r="70" spans="1:3" ht="31.5" x14ac:dyDescent="0.25">
      <c r="A70" s="56">
        <v>19</v>
      </c>
      <c r="B70" s="19" t="s">
        <v>30</v>
      </c>
      <c r="C70" s="32">
        <v>48.81</v>
      </c>
    </row>
    <row r="71" spans="1:3" ht="29.25" x14ac:dyDescent="0.25">
      <c r="A71" s="57"/>
      <c r="B71" s="58" t="s">
        <v>95</v>
      </c>
      <c r="C71" s="59">
        <f>C19-C31</f>
        <v>617.54999999999995</v>
      </c>
    </row>
    <row r="72" spans="1:3" ht="31.5" x14ac:dyDescent="0.25">
      <c r="A72" s="7"/>
      <c r="B72" s="64" t="s">
        <v>84</v>
      </c>
      <c r="C72" s="16">
        <v>90.41</v>
      </c>
    </row>
    <row r="73" spans="1:3" x14ac:dyDescent="0.25">
      <c r="C73" s="41"/>
    </row>
  </sheetData>
  <pageMargins left="0.7" right="0.45" top="0.32" bottom="0.2" header="0.3" footer="0.2"/>
  <pageSetup paperSize="9" scale="51" orientation="portrait" verticalDpi="0" r:id="rId1"/>
  <rowBreaks count="1" manualBreakCount="1">
    <brk id="7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view="pageBreakPreview" zoomScale="60" zoomScaleNormal="100" workbookViewId="0">
      <selection activeCell="C34" sqref="C34"/>
    </sheetView>
  </sheetViews>
  <sheetFormatPr defaultRowHeight="15.75" x14ac:dyDescent="0.25"/>
  <cols>
    <col min="1" max="1" width="6.85546875" style="1" customWidth="1"/>
    <col min="2" max="2" width="87.28515625" style="3" customWidth="1"/>
    <col min="3" max="3" width="44.140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7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5.18</v>
      </c>
    </row>
    <row r="6" spans="1:3" ht="31.5" x14ac:dyDescent="0.25">
      <c r="A6" s="29"/>
      <c r="B6" s="35" t="s">
        <v>83</v>
      </c>
      <c r="C6" s="26">
        <v>508.3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1540.09</v>
      </c>
    </row>
    <row r="8" spans="1:3" ht="31.5" x14ac:dyDescent="0.3">
      <c r="A8" s="11">
        <v>2</v>
      </c>
      <c r="B8" s="15" t="s">
        <v>29</v>
      </c>
      <c r="C8" s="18">
        <v>1413.81</v>
      </c>
    </row>
    <row r="9" spans="1:3" ht="31.5" x14ac:dyDescent="0.3">
      <c r="A9" s="11">
        <v>3</v>
      </c>
      <c r="B9" s="19" t="s">
        <v>30</v>
      </c>
      <c r="C9" s="16">
        <v>102.83</v>
      </c>
    </row>
    <row r="10" spans="1:3" ht="20.25" x14ac:dyDescent="0.3">
      <c r="A10" s="11">
        <v>4</v>
      </c>
      <c r="B10" s="19" t="s">
        <v>31</v>
      </c>
      <c r="C10" s="16">
        <f>C11+C12+C13+C14+C15</f>
        <v>23.450000000000003</v>
      </c>
    </row>
    <row r="11" spans="1:3" x14ac:dyDescent="0.25">
      <c r="A11" s="42"/>
      <c r="B11" s="45" t="s">
        <v>33</v>
      </c>
      <c r="C11" s="26">
        <v>7.73</v>
      </c>
    </row>
    <row r="12" spans="1:3" ht="30" x14ac:dyDescent="0.25">
      <c r="A12" s="42"/>
      <c r="B12" s="45" t="s">
        <v>35</v>
      </c>
      <c r="C12" s="52">
        <v>11.38</v>
      </c>
    </row>
    <row r="13" spans="1:3" x14ac:dyDescent="0.25">
      <c r="A13" s="42"/>
      <c r="B13" s="40" t="s">
        <v>36</v>
      </c>
      <c r="C13" s="26">
        <v>1.44</v>
      </c>
    </row>
    <row r="14" spans="1:3" ht="30" x14ac:dyDescent="0.25">
      <c r="A14" s="42"/>
      <c r="B14" s="45" t="s">
        <v>37</v>
      </c>
      <c r="C14" s="26">
        <v>0.6</v>
      </c>
    </row>
    <row r="15" spans="1:3" x14ac:dyDescent="0.25">
      <c r="A15" s="68"/>
      <c r="B15" s="40" t="s">
        <v>38</v>
      </c>
      <c r="C15" s="26">
        <v>2.2999999999999998</v>
      </c>
    </row>
    <row r="16" spans="1:3" ht="18.75" x14ac:dyDescent="0.25">
      <c r="A16" s="20"/>
      <c r="B16" s="21" t="s">
        <v>39</v>
      </c>
      <c r="C16" s="22">
        <f>C7/C17*100</f>
        <v>101.1978762829695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1521.8600000000001</v>
      </c>
    </row>
    <row r="18" spans="1:3" ht="31.5" x14ac:dyDescent="0.3">
      <c r="A18" s="11">
        <v>2</v>
      </c>
      <c r="B18" s="15" t="s">
        <v>29</v>
      </c>
      <c r="C18" s="18">
        <v>1396</v>
      </c>
    </row>
    <row r="19" spans="1:3" ht="31.5" x14ac:dyDescent="0.3">
      <c r="A19" s="11">
        <v>3</v>
      </c>
      <c r="B19" s="19" t="s">
        <v>30</v>
      </c>
      <c r="C19" s="16">
        <v>102.67</v>
      </c>
    </row>
    <row r="20" spans="1:3" ht="20.25" x14ac:dyDescent="0.3">
      <c r="A20" s="11">
        <v>4</v>
      </c>
      <c r="B20" s="19" t="s">
        <v>31</v>
      </c>
      <c r="C20" s="16">
        <f>C21+C22+C23+C24+C25+C26</f>
        <v>23.190000000000005</v>
      </c>
    </row>
    <row r="21" spans="1:3" x14ac:dyDescent="0.25">
      <c r="A21" s="42"/>
      <c r="B21" s="45" t="s">
        <v>33</v>
      </c>
      <c r="C21" s="26">
        <v>7.45</v>
      </c>
    </row>
    <row r="22" spans="1:3" ht="30" x14ac:dyDescent="0.25">
      <c r="A22" s="42"/>
      <c r="B22" s="45" t="s">
        <v>35</v>
      </c>
      <c r="C22" s="52">
        <v>11.31</v>
      </c>
    </row>
    <row r="23" spans="1:3" x14ac:dyDescent="0.25">
      <c r="A23" s="42"/>
      <c r="B23" s="40" t="s">
        <v>36</v>
      </c>
      <c r="C23" s="26">
        <v>1</v>
      </c>
    </row>
    <row r="24" spans="1:3" ht="30" x14ac:dyDescent="0.25">
      <c r="A24" s="42"/>
      <c r="B24" s="45" t="s">
        <v>37</v>
      </c>
      <c r="C24" s="26">
        <v>0.6</v>
      </c>
    </row>
    <row r="25" spans="1:3" x14ac:dyDescent="0.25">
      <c r="A25" s="70"/>
      <c r="B25" s="45" t="s">
        <v>85</v>
      </c>
      <c r="C25" s="26">
        <v>0.53</v>
      </c>
    </row>
    <row r="26" spans="1:3" x14ac:dyDescent="0.25">
      <c r="A26" s="68"/>
      <c r="B26" s="40" t="s">
        <v>38</v>
      </c>
      <c r="C26" s="26">
        <v>2.2999999999999998</v>
      </c>
    </row>
    <row r="27" spans="1:3" x14ac:dyDescent="0.25">
      <c r="A27" s="27"/>
      <c r="B27" s="28" t="s">
        <v>41</v>
      </c>
      <c r="C27" s="16">
        <f>C28+C46+C64+C66+C67</f>
        <v>1377.5</v>
      </c>
    </row>
    <row r="28" spans="1:3" ht="20.25" x14ac:dyDescent="0.25">
      <c r="A28" s="30">
        <v>1</v>
      </c>
      <c r="B28" s="31" t="s">
        <v>42</v>
      </c>
      <c r="C28" s="16">
        <f>C29+C30+C31+C32+C33+C37+C43</f>
        <v>1008.5699999999999</v>
      </c>
    </row>
    <row r="29" spans="1:3" x14ac:dyDescent="0.25">
      <c r="A29" s="30">
        <v>2</v>
      </c>
      <c r="B29" s="15" t="s">
        <v>43</v>
      </c>
      <c r="C29" s="33">
        <v>282.87</v>
      </c>
    </row>
    <row r="30" spans="1:3" x14ac:dyDescent="0.25">
      <c r="A30" s="30">
        <v>4</v>
      </c>
      <c r="B30" s="36" t="s">
        <v>45</v>
      </c>
      <c r="C30" s="33">
        <v>394.41</v>
      </c>
    </row>
    <row r="31" spans="1:3" x14ac:dyDescent="0.25">
      <c r="A31" s="30">
        <v>5</v>
      </c>
      <c r="B31" s="36" t="s">
        <v>46</v>
      </c>
      <c r="C31" s="33">
        <v>67.97</v>
      </c>
    </row>
    <row r="32" spans="1:3" ht="47.25" x14ac:dyDescent="0.25">
      <c r="A32" s="30">
        <v>6</v>
      </c>
      <c r="B32" s="36" t="s">
        <v>47</v>
      </c>
      <c r="C32" s="33">
        <v>11.3</v>
      </c>
    </row>
    <row r="33" spans="1:3" x14ac:dyDescent="0.25">
      <c r="A33" s="30">
        <v>7</v>
      </c>
      <c r="B33" s="37" t="s">
        <v>48</v>
      </c>
      <c r="C33" s="33">
        <f>C34+C35+C36</f>
        <v>205.56</v>
      </c>
    </row>
    <row r="34" spans="1:3" x14ac:dyDescent="0.25">
      <c r="A34" s="30"/>
      <c r="B34" s="40" t="s">
        <v>49</v>
      </c>
      <c r="C34" s="33">
        <v>65.12</v>
      </c>
    </row>
    <row r="35" spans="1:3" ht="30" x14ac:dyDescent="0.25">
      <c r="A35" s="42"/>
      <c r="B35" s="40" t="s">
        <v>86</v>
      </c>
      <c r="C35" s="33">
        <v>25.38</v>
      </c>
    </row>
    <row r="36" spans="1:3" x14ac:dyDescent="0.25">
      <c r="A36" s="30"/>
      <c r="B36" s="40" t="s">
        <v>53</v>
      </c>
      <c r="C36" s="33">
        <v>115.06</v>
      </c>
    </row>
    <row r="37" spans="1:3" ht="47.25" x14ac:dyDescent="0.25">
      <c r="A37" s="30">
        <v>8</v>
      </c>
      <c r="B37" s="37" t="s">
        <v>54</v>
      </c>
      <c r="C37" s="16">
        <f t="shared" ref="C37" si="2">C38+C39+C40+C41+C42</f>
        <v>28.89</v>
      </c>
    </row>
    <row r="38" spans="1:3" x14ac:dyDescent="0.25">
      <c r="A38" s="30"/>
      <c r="B38" s="44" t="s">
        <v>55</v>
      </c>
      <c r="C38" s="33">
        <v>6.71</v>
      </c>
    </row>
    <row r="39" spans="1:3" x14ac:dyDescent="0.25">
      <c r="A39" s="30"/>
      <c r="B39" s="44" t="s">
        <v>56</v>
      </c>
      <c r="C39" s="33">
        <v>2.0499999999999998</v>
      </c>
    </row>
    <row r="40" spans="1:3" x14ac:dyDescent="0.25">
      <c r="A40" s="30"/>
      <c r="B40" s="44" t="s">
        <v>57</v>
      </c>
      <c r="C40" s="33">
        <v>11.48</v>
      </c>
    </row>
    <row r="41" spans="1:3" x14ac:dyDescent="0.25">
      <c r="A41" s="30"/>
      <c r="B41" s="44" t="s">
        <v>58</v>
      </c>
      <c r="C41" s="33">
        <v>7.83</v>
      </c>
    </row>
    <row r="42" spans="1:3" x14ac:dyDescent="0.25">
      <c r="A42" s="30"/>
      <c r="B42" s="40" t="s">
        <v>59</v>
      </c>
      <c r="C42" s="33">
        <v>0.82</v>
      </c>
    </row>
    <row r="43" spans="1:3" x14ac:dyDescent="0.25">
      <c r="A43" s="30">
        <v>9</v>
      </c>
      <c r="B43" s="36" t="s">
        <v>60</v>
      </c>
      <c r="C43" s="46">
        <f t="shared" ref="C43" si="3">C44+C45</f>
        <v>17.57</v>
      </c>
    </row>
    <row r="44" spans="1:3" x14ac:dyDescent="0.25">
      <c r="A44" s="30"/>
      <c r="B44" s="45" t="s">
        <v>61</v>
      </c>
      <c r="C44" s="33">
        <v>14.27</v>
      </c>
    </row>
    <row r="45" spans="1:3" x14ac:dyDescent="0.25">
      <c r="A45" s="30"/>
      <c r="B45" s="45" t="s">
        <v>62</v>
      </c>
      <c r="C45" s="33">
        <v>3.3</v>
      </c>
    </row>
    <row r="46" spans="1:3" x14ac:dyDescent="0.25">
      <c r="A46" s="30">
        <v>10</v>
      </c>
      <c r="B46" s="15" t="s">
        <v>63</v>
      </c>
      <c r="C46" s="16">
        <f>C47+C48+C49+C50+C52</f>
        <v>243.5</v>
      </c>
    </row>
    <row r="47" spans="1:3" x14ac:dyDescent="0.25">
      <c r="A47" s="30">
        <v>11</v>
      </c>
      <c r="B47" s="15" t="s">
        <v>64</v>
      </c>
      <c r="C47" s="33">
        <v>60.4</v>
      </c>
    </row>
    <row r="48" spans="1:3" x14ac:dyDescent="0.25">
      <c r="A48" s="30">
        <v>12</v>
      </c>
      <c r="B48" s="47" t="s">
        <v>65</v>
      </c>
      <c r="C48" s="33">
        <v>128.46</v>
      </c>
    </row>
    <row r="49" spans="1:3" x14ac:dyDescent="0.25">
      <c r="A49" s="30">
        <v>13</v>
      </c>
      <c r="B49" s="47" t="s">
        <v>46</v>
      </c>
      <c r="C49" s="33">
        <v>38.79</v>
      </c>
    </row>
    <row r="50" spans="1:3" x14ac:dyDescent="0.25">
      <c r="A50" s="30">
        <v>14</v>
      </c>
      <c r="B50" s="37" t="s">
        <v>66</v>
      </c>
      <c r="C50" s="16">
        <f t="shared" ref="C50" si="4">C51</f>
        <v>2.71</v>
      </c>
    </row>
    <row r="51" spans="1:3" x14ac:dyDescent="0.25">
      <c r="A51" s="30"/>
      <c r="B51" s="47" t="s">
        <v>67</v>
      </c>
      <c r="C51" s="33">
        <v>2.71</v>
      </c>
    </row>
    <row r="52" spans="1:3" ht="31.5" x14ac:dyDescent="0.25">
      <c r="A52" s="30">
        <v>15</v>
      </c>
      <c r="B52" s="19" t="s">
        <v>68</v>
      </c>
      <c r="C52" s="16">
        <f t="shared" ref="C52" si="5">C53+C54+C55+C56+C57+C58+C59+C60+C61+C62+C63+C65</f>
        <v>13.14</v>
      </c>
    </row>
    <row r="53" spans="1:3" x14ac:dyDescent="0.25">
      <c r="A53" s="30"/>
      <c r="B53" s="45" t="s">
        <v>69</v>
      </c>
      <c r="C53" s="33">
        <v>0.25</v>
      </c>
    </row>
    <row r="54" spans="1:3" x14ac:dyDescent="0.25">
      <c r="A54" s="30"/>
      <c r="B54" s="45" t="s">
        <v>70</v>
      </c>
      <c r="C54" s="33">
        <v>3.79</v>
      </c>
    </row>
    <row r="55" spans="1:3" ht="30" x14ac:dyDescent="0.25">
      <c r="A55" s="30"/>
      <c r="B55" s="45" t="s">
        <v>71</v>
      </c>
      <c r="C55" s="33">
        <v>1.96</v>
      </c>
    </row>
    <row r="56" spans="1:3" ht="30" x14ac:dyDescent="0.25">
      <c r="A56" s="51"/>
      <c r="B56" s="45" t="s">
        <v>72</v>
      </c>
      <c r="C56" s="33">
        <v>0.54</v>
      </c>
    </row>
    <row r="57" spans="1:3" x14ac:dyDescent="0.25">
      <c r="A57" s="51"/>
      <c r="B57" s="45" t="s">
        <v>73</v>
      </c>
      <c r="C57" s="52">
        <v>0.23</v>
      </c>
    </row>
    <row r="58" spans="1:3" x14ac:dyDescent="0.25">
      <c r="A58" s="51"/>
      <c r="B58" s="45" t="s">
        <v>74</v>
      </c>
      <c r="C58" s="52">
        <v>1.86</v>
      </c>
    </row>
    <row r="59" spans="1:3" x14ac:dyDescent="0.25">
      <c r="A59" s="51"/>
      <c r="B59" s="45" t="s">
        <v>75</v>
      </c>
      <c r="C59" s="52">
        <v>0.28999999999999998</v>
      </c>
    </row>
    <row r="60" spans="1:3" x14ac:dyDescent="0.25">
      <c r="A60" s="30"/>
      <c r="B60" s="45" t="s">
        <v>76</v>
      </c>
      <c r="C60" s="33">
        <v>1.38</v>
      </c>
    </row>
    <row r="61" spans="1:3" x14ac:dyDescent="0.25">
      <c r="A61" s="30"/>
      <c r="B61" s="45" t="s">
        <v>77</v>
      </c>
      <c r="C61" s="33">
        <v>0.11</v>
      </c>
    </row>
    <row r="62" spans="1:3" x14ac:dyDescent="0.25">
      <c r="A62" s="30"/>
      <c r="B62" s="45" t="s">
        <v>78</v>
      </c>
      <c r="C62" s="33">
        <v>0.02</v>
      </c>
    </row>
    <row r="63" spans="1:3" x14ac:dyDescent="0.25">
      <c r="A63" s="53"/>
      <c r="B63" s="45" t="s">
        <v>79</v>
      </c>
      <c r="C63" s="33">
        <v>2.41</v>
      </c>
    </row>
    <row r="64" spans="1:3" x14ac:dyDescent="0.25">
      <c r="A64" s="54"/>
      <c r="B64" s="45" t="s">
        <v>80</v>
      </c>
      <c r="C64" s="33">
        <v>11.74</v>
      </c>
    </row>
    <row r="65" spans="1:3" ht="30" x14ac:dyDescent="0.25">
      <c r="A65" s="54"/>
      <c r="B65" s="47" t="s">
        <v>81</v>
      </c>
      <c r="C65" s="33">
        <v>0.3</v>
      </c>
    </row>
    <row r="66" spans="1:3" x14ac:dyDescent="0.25">
      <c r="A66" s="55">
        <v>18</v>
      </c>
      <c r="B66" s="36" t="s">
        <v>82</v>
      </c>
      <c r="C66" s="33">
        <v>15.7</v>
      </c>
    </row>
    <row r="67" spans="1:3" ht="31.5" x14ac:dyDescent="0.25">
      <c r="A67" s="56">
        <v>19</v>
      </c>
      <c r="B67" s="19" t="s">
        <v>30</v>
      </c>
      <c r="C67" s="32">
        <v>97.99</v>
      </c>
    </row>
    <row r="68" spans="1:3" ht="29.25" x14ac:dyDescent="0.25">
      <c r="A68" s="57"/>
      <c r="B68" s="58" t="s">
        <v>95</v>
      </c>
      <c r="C68" s="59">
        <f>C17-C27</f>
        <v>144.36000000000013</v>
      </c>
    </row>
    <row r="69" spans="1:3" ht="31.5" x14ac:dyDescent="0.25">
      <c r="A69" s="7"/>
      <c r="B69" s="64" t="s">
        <v>84</v>
      </c>
      <c r="C69" s="16">
        <v>386.98</v>
      </c>
    </row>
    <row r="70" spans="1:3" x14ac:dyDescent="0.25">
      <c r="C70" s="41"/>
    </row>
  </sheetData>
  <pageMargins left="0.7" right="0.54" top="0.32" bottom="0.23" header="0.3" footer="0.21"/>
  <pageSetup paperSize="9" scale="55" orientation="portrait" verticalDpi="0" r:id="rId1"/>
  <rowBreaks count="1" manualBreakCount="1">
    <brk id="6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view="pageBreakPreview" topLeftCell="A4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94.28515625" style="3" customWidth="1"/>
    <col min="3" max="3" width="52.5703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8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4.07</v>
      </c>
    </row>
    <row r="6" spans="1:3" ht="31.5" x14ac:dyDescent="0.25">
      <c r="A6" s="29"/>
      <c r="B6" s="35" t="s">
        <v>83</v>
      </c>
      <c r="C6" s="26">
        <v>-32.79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1210.1399999999999</v>
      </c>
    </row>
    <row r="8" spans="1:3" ht="31.5" x14ac:dyDescent="0.3">
      <c r="A8" s="11">
        <v>2</v>
      </c>
      <c r="B8" s="15" t="s">
        <v>29</v>
      </c>
      <c r="C8" s="18">
        <v>1110.8499999999999</v>
      </c>
    </row>
    <row r="9" spans="1:3" ht="31.5" x14ac:dyDescent="0.3">
      <c r="A9" s="11">
        <v>3</v>
      </c>
      <c r="B9" s="19" t="s">
        <v>30</v>
      </c>
      <c r="C9" s="16">
        <v>80.790000000000006</v>
      </c>
    </row>
    <row r="10" spans="1:3" ht="20.25" x14ac:dyDescent="0.3">
      <c r="A10" s="11">
        <v>4</v>
      </c>
      <c r="B10" s="19" t="s">
        <v>31</v>
      </c>
      <c r="C10" s="16">
        <f>C11+C12+C13+C14+C15</f>
        <v>18.5</v>
      </c>
    </row>
    <row r="11" spans="1:3" x14ac:dyDescent="0.25">
      <c r="A11" s="42"/>
      <c r="B11" s="45" t="s">
        <v>33</v>
      </c>
      <c r="C11" s="26">
        <v>6.07</v>
      </c>
    </row>
    <row r="12" spans="1:3" ht="30" x14ac:dyDescent="0.25">
      <c r="A12" s="42"/>
      <c r="B12" s="45" t="s">
        <v>35</v>
      </c>
      <c r="C12" s="52">
        <v>8.94</v>
      </c>
    </row>
    <row r="13" spans="1:3" x14ac:dyDescent="0.25">
      <c r="A13" s="42"/>
      <c r="B13" s="40" t="s">
        <v>36</v>
      </c>
      <c r="C13" s="26">
        <v>0.59</v>
      </c>
    </row>
    <row r="14" spans="1:3" ht="30" x14ac:dyDescent="0.25">
      <c r="A14" s="42"/>
      <c r="B14" s="45" t="s">
        <v>37</v>
      </c>
      <c r="C14" s="26">
        <v>0.6</v>
      </c>
    </row>
    <row r="15" spans="1:3" x14ac:dyDescent="0.25">
      <c r="A15" s="68"/>
      <c r="B15" s="40" t="s">
        <v>38</v>
      </c>
      <c r="C15" s="26">
        <v>2.2999999999999998</v>
      </c>
    </row>
    <row r="16" spans="1:3" ht="18.75" x14ac:dyDescent="0.25">
      <c r="A16" s="20"/>
      <c r="B16" s="21" t="s">
        <v>39</v>
      </c>
      <c r="C16" s="22">
        <f>C7/C17*100</f>
        <v>101.15013624433709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1196.3799999999999</v>
      </c>
    </row>
    <row r="18" spans="1:3" ht="31.5" x14ac:dyDescent="0.3">
      <c r="A18" s="11">
        <v>2</v>
      </c>
      <c r="B18" s="15" t="s">
        <v>29</v>
      </c>
      <c r="C18" s="18">
        <v>1096.8599999999999</v>
      </c>
    </row>
    <row r="19" spans="1:3" ht="31.5" x14ac:dyDescent="0.3">
      <c r="A19" s="11">
        <v>3</v>
      </c>
      <c r="B19" s="19" t="s">
        <v>30</v>
      </c>
      <c r="C19" s="16">
        <v>80.67</v>
      </c>
    </row>
    <row r="20" spans="1:3" ht="20.25" x14ac:dyDescent="0.3">
      <c r="A20" s="11">
        <v>4</v>
      </c>
      <c r="B20" s="19" t="s">
        <v>31</v>
      </c>
      <c r="C20" s="16">
        <f>C21+C22+C23+C24+C25+C26</f>
        <v>18.850000000000001</v>
      </c>
    </row>
    <row r="21" spans="1:3" x14ac:dyDescent="0.25">
      <c r="A21" s="42"/>
      <c r="B21" s="45" t="s">
        <v>33</v>
      </c>
      <c r="C21" s="26">
        <v>5.86</v>
      </c>
    </row>
    <row r="22" spans="1:3" ht="30" x14ac:dyDescent="0.25">
      <c r="A22" s="42"/>
      <c r="B22" s="45" t="s">
        <v>35</v>
      </c>
      <c r="C22" s="52">
        <v>8.89</v>
      </c>
    </row>
    <row r="23" spans="1:3" x14ac:dyDescent="0.25">
      <c r="A23" s="42"/>
      <c r="B23" s="40" t="s">
        <v>36</v>
      </c>
      <c r="C23" s="26">
        <v>0.78</v>
      </c>
    </row>
    <row r="24" spans="1:3" ht="30" x14ac:dyDescent="0.25">
      <c r="A24" s="42"/>
      <c r="B24" s="45" t="s">
        <v>37</v>
      </c>
      <c r="C24" s="26">
        <v>0.6</v>
      </c>
    </row>
    <row r="25" spans="1:3" x14ac:dyDescent="0.25">
      <c r="A25" s="70"/>
      <c r="B25" s="45" t="s">
        <v>85</v>
      </c>
      <c r="C25" s="26">
        <v>0.42</v>
      </c>
    </row>
    <row r="26" spans="1:3" x14ac:dyDescent="0.25">
      <c r="A26" s="68"/>
      <c r="B26" s="40" t="s">
        <v>38</v>
      </c>
      <c r="C26" s="26">
        <v>2.2999999999999998</v>
      </c>
    </row>
    <row r="27" spans="1:3" x14ac:dyDescent="0.25">
      <c r="A27" s="27"/>
      <c r="B27" s="28" t="s">
        <v>41</v>
      </c>
      <c r="C27" s="16">
        <f>C28+C46+C64+C66+C67</f>
        <v>1576.45</v>
      </c>
    </row>
    <row r="28" spans="1:3" ht="20.25" x14ac:dyDescent="0.25">
      <c r="A28" s="30">
        <v>1</v>
      </c>
      <c r="B28" s="31" t="s">
        <v>42</v>
      </c>
      <c r="C28" s="16">
        <f>C29+C30+C31+C32+C33+C37+C43</f>
        <v>1286.5800000000002</v>
      </c>
    </row>
    <row r="29" spans="1:3" x14ac:dyDescent="0.25">
      <c r="A29" s="30">
        <v>2</v>
      </c>
      <c r="B29" s="15" t="s">
        <v>43</v>
      </c>
      <c r="C29" s="33">
        <v>222.25</v>
      </c>
    </row>
    <row r="30" spans="1:3" x14ac:dyDescent="0.25">
      <c r="A30" s="30">
        <v>4</v>
      </c>
      <c r="B30" s="36" t="s">
        <v>45</v>
      </c>
      <c r="C30" s="33">
        <v>309.89</v>
      </c>
    </row>
    <row r="31" spans="1:3" x14ac:dyDescent="0.25">
      <c r="A31" s="30">
        <v>5</v>
      </c>
      <c r="B31" s="36" t="s">
        <v>46</v>
      </c>
      <c r="C31" s="33">
        <v>53.4</v>
      </c>
    </row>
    <row r="32" spans="1:3" ht="47.25" x14ac:dyDescent="0.25">
      <c r="A32" s="30">
        <v>6</v>
      </c>
      <c r="B32" s="36" t="s">
        <v>47</v>
      </c>
      <c r="C32" s="33">
        <v>8.8800000000000008</v>
      </c>
    </row>
    <row r="33" spans="1:3" x14ac:dyDescent="0.25">
      <c r="A33" s="30">
        <v>7</v>
      </c>
      <c r="B33" s="37" t="s">
        <v>48</v>
      </c>
      <c r="C33" s="33">
        <f>C34+C35+C36</f>
        <v>655.94</v>
      </c>
    </row>
    <row r="34" spans="1:3" ht="30" x14ac:dyDescent="0.25">
      <c r="A34" s="42"/>
      <c r="B34" s="40" t="s">
        <v>86</v>
      </c>
      <c r="C34" s="33">
        <v>19.940000000000001</v>
      </c>
    </row>
    <row r="35" spans="1:3" x14ac:dyDescent="0.25">
      <c r="A35" s="43"/>
      <c r="B35" s="40" t="s">
        <v>51</v>
      </c>
      <c r="C35" s="33">
        <v>363</v>
      </c>
    </row>
    <row r="36" spans="1:3" ht="30" x14ac:dyDescent="0.25">
      <c r="A36" s="30"/>
      <c r="B36" s="40" t="s">
        <v>52</v>
      </c>
      <c r="C36" s="33">
        <v>273</v>
      </c>
    </row>
    <row r="37" spans="1:3" ht="47.25" x14ac:dyDescent="0.25">
      <c r="A37" s="30">
        <v>8</v>
      </c>
      <c r="B37" s="37" t="s">
        <v>54</v>
      </c>
      <c r="C37" s="16">
        <f t="shared" ref="C37" si="2">C38+C39+C40+C41+C42</f>
        <v>22.71</v>
      </c>
    </row>
    <row r="38" spans="1:3" x14ac:dyDescent="0.25">
      <c r="A38" s="30"/>
      <c r="B38" s="44" t="s">
        <v>55</v>
      </c>
      <c r="C38" s="33">
        <v>5.28</v>
      </c>
    </row>
    <row r="39" spans="1:3" x14ac:dyDescent="0.25">
      <c r="A39" s="30"/>
      <c r="B39" s="44" t="s">
        <v>56</v>
      </c>
      <c r="C39" s="33">
        <v>1.61</v>
      </c>
    </row>
    <row r="40" spans="1:3" x14ac:dyDescent="0.25">
      <c r="A40" s="30"/>
      <c r="B40" s="44" t="s">
        <v>57</v>
      </c>
      <c r="C40" s="33">
        <v>9.02</v>
      </c>
    </row>
    <row r="41" spans="1:3" x14ac:dyDescent="0.25">
      <c r="A41" s="30"/>
      <c r="B41" s="44" t="s">
        <v>58</v>
      </c>
      <c r="C41" s="33">
        <v>6.16</v>
      </c>
    </row>
    <row r="42" spans="1:3" x14ac:dyDescent="0.25">
      <c r="A42" s="30"/>
      <c r="B42" s="40" t="s">
        <v>59</v>
      </c>
      <c r="C42" s="33">
        <v>0.64</v>
      </c>
    </row>
    <row r="43" spans="1:3" x14ac:dyDescent="0.25">
      <c r="A43" s="30">
        <v>9</v>
      </c>
      <c r="B43" s="36" t="s">
        <v>60</v>
      </c>
      <c r="C43" s="46">
        <f t="shared" ref="C43" si="3">C44+C45</f>
        <v>13.510000000000002</v>
      </c>
    </row>
    <row r="44" spans="1:3" x14ac:dyDescent="0.25">
      <c r="A44" s="30"/>
      <c r="B44" s="45" t="s">
        <v>61</v>
      </c>
      <c r="C44" s="33">
        <v>11.21</v>
      </c>
    </row>
    <row r="45" spans="1:3" x14ac:dyDescent="0.25">
      <c r="A45" s="30"/>
      <c r="B45" s="45" t="s">
        <v>62</v>
      </c>
      <c r="C45" s="33">
        <v>2.2999999999999998</v>
      </c>
    </row>
    <row r="46" spans="1:3" x14ac:dyDescent="0.25">
      <c r="A46" s="30">
        <v>10</v>
      </c>
      <c r="B46" s="15" t="s">
        <v>63</v>
      </c>
      <c r="C46" s="16">
        <f>C47+C48+C49+C50+C52</f>
        <v>191.36</v>
      </c>
    </row>
    <row r="47" spans="1:3" x14ac:dyDescent="0.25">
      <c r="A47" s="30">
        <v>11</v>
      </c>
      <c r="B47" s="15" t="s">
        <v>64</v>
      </c>
      <c r="C47" s="33">
        <v>47.46</v>
      </c>
    </row>
    <row r="48" spans="1:3" x14ac:dyDescent="0.25">
      <c r="A48" s="30">
        <v>12</v>
      </c>
      <c r="B48" s="47" t="s">
        <v>65</v>
      </c>
      <c r="C48" s="33">
        <v>100.93</v>
      </c>
    </row>
    <row r="49" spans="1:3" x14ac:dyDescent="0.25">
      <c r="A49" s="30">
        <v>13</v>
      </c>
      <c r="B49" s="47" t="s">
        <v>46</v>
      </c>
      <c r="C49" s="33">
        <v>30.48</v>
      </c>
    </row>
    <row r="50" spans="1:3" x14ac:dyDescent="0.25">
      <c r="A50" s="30">
        <v>14</v>
      </c>
      <c r="B50" s="37" t="s">
        <v>66</v>
      </c>
      <c r="C50" s="16">
        <f t="shared" ref="C50" si="4">C51</f>
        <v>2.13</v>
      </c>
    </row>
    <row r="51" spans="1:3" x14ac:dyDescent="0.25">
      <c r="A51" s="30"/>
      <c r="B51" s="47" t="s">
        <v>67</v>
      </c>
      <c r="C51" s="33">
        <v>2.13</v>
      </c>
    </row>
    <row r="52" spans="1:3" ht="31.5" x14ac:dyDescent="0.25">
      <c r="A52" s="30">
        <v>15</v>
      </c>
      <c r="B52" s="19" t="s">
        <v>68</v>
      </c>
      <c r="C52" s="16">
        <f t="shared" ref="C52" si="5">C53+C54+C55+C56+C57+C58+C59+C60+C61+C62+C63+C65</f>
        <v>10.360000000000001</v>
      </c>
    </row>
    <row r="53" spans="1:3" x14ac:dyDescent="0.25">
      <c r="A53" s="30"/>
      <c r="B53" s="45" t="s">
        <v>69</v>
      </c>
      <c r="C53" s="33">
        <v>0.2</v>
      </c>
    </row>
    <row r="54" spans="1:3" x14ac:dyDescent="0.25">
      <c r="A54" s="30"/>
      <c r="B54" s="45" t="s">
        <v>70</v>
      </c>
      <c r="C54" s="33">
        <v>2.98</v>
      </c>
    </row>
    <row r="55" spans="1:3" ht="30" x14ac:dyDescent="0.25">
      <c r="A55" s="30"/>
      <c r="B55" s="45" t="s">
        <v>71</v>
      </c>
      <c r="C55" s="33">
        <v>1.54</v>
      </c>
    </row>
    <row r="56" spans="1:3" ht="30" x14ac:dyDescent="0.25">
      <c r="A56" s="51"/>
      <c r="B56" s="45" t="s">
        <v>72</v>
      </c>
      <c r="C56" s="33">
        <v>0.43</v>
      </c>
    </row>
    <row r="57" spans="1:3" x14ac:dyDescent="0.25">
      <c r="A57" s="51"/>
      <c r="B57" s="45" t="s">
        <v>73</v>
      </c>
      <c r="C57" s="52">
        <v>0.18</v>
      </c>
    </row>
    <row r="58" spans="1:3" x14ac:dyDescent="0.25">
      <c r="A58" s="51"/>
      <c r="B58" s="45" t="s">
        <v>74</v>
      </c>
      <c r="C58" s="52">
        <v>1.47</v>
      </c>
    </row>
    <row r="59" spans="1:3" x14ac:dyDescent="0.25">
      <c r="A59" s="51"/>
      <c r="B59" s="45" t="s">
        <v>75</v>
      </c>
      <c r="C59" s="52">
        <v>0.23</v>
      </c>
    </row>
    <row r="60" spans="1:3" x14ac:dyDescent="0.25">
      <c r="A60" s="30"/>
      <c r="B60" s="45" t="s">
        <v>76</v>
      </c>
      <c r="C60" s="33">
        <v>1.0900000000000001</v>
      </c>
    </row>
    <row r="61" spans="1:3" x14ac:dyDescent="0.25">
      <c r="A61" s="30"/>
      <c r="B61" s="45" t="s">
        <v>77</v>
      </c>
      <c r="C61" s="33">
        <v>0.09</v>
      </c>
    </row>
    <row r="62" spans="1:3" x14ac:dyDescent="0.25">
      <c r="A62" s="30"/>
      <c r="B62" s="45" t="s">
        <v>78</v>
      </c>
      <c r="C62" s="33">
        <v>0.02</v>
      </c>
    </row>
    <row r="63" spans="1:3" x14ac:dyDescent="0.25">
      <c r="A63" s="53"/>
      <c r="B63" s="45" t="s">
        <v>79</v>
      </c>
      <c r="C63" s="33">
        <v>1.89</v>
      </c>
    </row>
    <row r="64" spans="1:3" x14ac:dyDescent="0.25">
      <c r="A64" s="54"/>
      <c r="B64" s="45" t="s">
        <v>80</v>
      </c>
      <c r="C64" s="33">
        <v>9.2200000000000006</v>
      </c>
    </row>
    <row r="65" spans="1:3" ht="30" x14ac:dyDescent="0.25">
      <c r="A65" s="54"/>
      <c r="B65" s="47" t="s">
        <v>81</v>
      </c>
      <c r="C65" s="33">
        <v>0.24</v>
      </c>
    </row>
    <row r="66" spans="1:3" x14ac:dyDescent="0.25">
      <c r="A66" s="55">
        <v>18</v>
      </c>
      <c r="B66" s="36" t="s">
        <v>82</v>
      </c>
      <c r="C66" s="33">
        <v>12.3</v>
      </c>
    </row>
    <row r="67" spans="1:3" ht="31.5" x14ac:dyDescent="0.25">
      <c r="A67" s="56">
        <v>19</v>
      </c>
      <c r="B67" s="19" t="s">
        <v>30</v>
      </c>
      <c r="C67" s="32">
        <v>76.989999999999995</v>
      </c>
    </row>
    <row r="68" spans="1:3" ht="29.25" x14ac:dyDescent="0.25">
      <c r="A68" s="57"/>
      <c r="B68" s="58" t="s">
        <v>95</v>
      </c>
      <c r="C68" s="59">
        <f>C17-C27</f>
        <v>-380.07000000000016</v>
      </c>
    </row>
    <row r="69" spans="1:3" ht="31.5" x14ac:dyDescent="0.25">
      <c r="A69" s="7"/>
      <c r="B69" s="64" t="s">
        <v>84</v>
      </c>
      <c r="C69" s="16">
        <v>121.05</v>
      </c>
    </row>
    <row r="70" spans="1:3" x14ac:dyDescent="0.25">
      <c r="C70" s="41"/>
    </row>
  </sheetData>
  <pageMargins left="0.23" right="0.38" top="0.32" bottom="0.24" header="0.3" footer="0.3"/>
  <pageSetup paperSize="9" scale="55" orientation="portrait" verticalDpi="0" r:id="rId1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view="pageBreakPreview" zoomScale="60" zoomScaleNormal="100" workbookViewId="0">
      <selection activeCell="L18" sqref="L18"/>
    </sheetView>
  </sheetViews>
  <sheetFormatPr defaultRowHeight="15.75" x14ac:dyDescent="0.25"/>
  <cols>
    <col min="1" max="1" width="6.85546875" style="1" customWidth="1"/>
    <col min="2" max="2" width="90.140625" style="3" customWidth="1"/>
    <col min="3" max="3" width="42.8554687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17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7.73</v>
      </c>
    </row>
    <row r="6" spans="1:3" ht="31.5" x14ac:dyDescent="0.25">
      <c r="A6" s="29"/>
      <c r="B6" s="35" t="s">
        <v>83</v>
      </c>
      <c r="C6" s="26">
        <v>300.36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2297.12</v>
      </c>
    </row>
    <row r="8" spans="1:3" ht="31.5" x14ac:dyDescent="0.3">
      <c r="A8" s="11">
        <v>2</v>
      </c>
      <c r="B8" s="15" t="s">
        <v>29</v>
      </c>
      <c r="C8" s="18">
        <v>2109.8000000000002</v>
      </c>
    </row>
    <row r="9" spans="1:3" ht="31.5" x14ac:dyDescent="0.3">
      <c r="A9" s="11">
        <v>3</v>
      </c>
      <c r="B9" s="19" t="s">
        <v>30</v>
      </c>
      <c r="C9" s="16">
        <v>153.44999999999999</v>
      </c>
    </row>
    <row r="10" spans="1:3" ht="20.25" x14ac:dyDescent="0.3">
      <c r="A10" s="11">
        <v>4</v>
      </c>
      <c r="B10" s="19" t="s">
        <v>31</v>
      </c>
      <c r="C10" s="16">
        <f>C11+C12+C13+C14+C15</f>
        <v>33.869999999999997</v>
      </c>
    </row>
    <row r="11" spans="1:3" x14ac:dyDescent="0.25">
      <c r="A11" s="42"/>
      <c r="B11" s="45" t="s">
        <v>33</v>
      </c>
      <c r="C11" s="26">
        <v>11.53</v>
      </c>
    </row>
    <row r="12" spans="1:3" ht="30" x14ac:dyDescent="0.25">
      <c r="A12" s="42"/>
      <c r="B12" s="45" t="s">
        <v>35</v>
      </c>
      <c r="C12" s="52">
        <v>16.98</v>
      </c>
    </row>
    <row r="13" spans="1:3" x14ac:dyDescent="0.25">
      <c r="A13" s="42"/>
      <c r="B13" s="40" t="s">
        <v>36</v>
      </c>
      <c r="C13" s="26">
        <v>2.5099999999999998</v>
      </c>
    </row>
    <row r="14" spans="1:3" ht="30" x14ac:dyDescent="0.25">
      <c r="A14" s="42"/>
      <c r="B14" s="45" t="s">
        <v>37</v>
      </c>
      <c r="C14" s="26">
        <v>2.4</v>
      </c>
    </row>
    <row r="15" spans="1:3" x14ac:dyDescent="0.25">
      <c r="A15" s="68"/>
      <c r="B15" s="40" t="s">
        <v>38</v>
      </c>
      <c r="C15" s="26">
        <v>0.45</v>
      </c>
    </row>
    <row r="16" spans="1:3" ht="18.75" x14ac:dyDescent="0.25">
      <c r="A16" s="20"/>
      <c r="B16" s="21" t="s">
        <v>39</v>
      </c>
      <c r="C16" s="22">
        <f>C7/C17*100</f>
        <v>101.21344037222745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2269.58</v>
      </c>
    </row>
    <row r="18" spans="1:3" ht="31.5" x14ac:dyDescent="0.3">
      <c r="A18" s="11">
        <v>2</v>
      </c>
      <c r="B18" s="15" t="s">
        <v>29</v>
      </c>
      <c r="C18" s="18">
        <v>2083.23</v>
      </c>
    </row>
    <row r="19" spans="1:3" ht="31.5" x14ac:dyDescent="0.3">
      <c r="A19" s="11">
        <v>3</v>
      </c>
      <c r="B19" s="19" t="s">
        <v>30</v>
      </c>
      <c r="C19" s="16">
        <v>153.22</v>
      </c>
    </row>
    <row r="20" spans="1:3" ht="20.25" x14ac:dyDescent="0.3">
      <c r="A20" s="11">
        <v>4</v>
      </c>
      <c r="B20" s="19" t="s">
        <v>31</v>
      </c>
      <c r="C20" s="16">
        <f>C21+C22+C23+C24+C25+C26</f>
        <v>33.130000000000003</v>
      </c>
    </row>
    <row r="21" spans="1:3" x14ac:dyDescent="0.25">
      <c r="A21" s="42"/>
      <c r="B21" s="45" t="s">
        <v>33</v>
      </c>
      <c r="C21" s="26">
        <v>11.12</v>
      </c>
    </row>
    <row r="22" spans="1:3" ht="30" x14ac:dyDescent="0.25">
      <c r="A22" s="42"/>
      <c r="B22" s="45" t="s">
        <v>35</v>
      </c>
      <c r="C22" s="52">
        <v>16.88</v>
      </c>
    </row>
    <row r="23" spans="1:3" x14ac:dyDescent="0.25">
      <c r="A23" s="42"/>
      <c r="B23" s="40" t="s">
        <v>36</v>
      </c>
      <c r="C23" s="26">
        <v>1.49</v>
      </c>
    </row>
    <row r="24" spans="1:3" ht="30" x14ac:dyDescent="0.25">
      <c r="A24" s="42"/>
      <c r="B24" s="45" t="s">
        <v>37</v>
      </c>
      <c r="C24" s="26">
        <v>2.4</v>
      </c>
    </row>
    <row r="25" spans="1:3" x14ac:dyDescent="0.25">
      <c r="A25" s="70"/>
      <c r="B25" s="45" t="s">
        <v>85</v>
      </c>
      <c r="C25" s="26">
        <v>0.79</v>
      </c>
    </row>
    <row r="26" spans="1:3" x14ac:dyDescent="0.25">
      <c r="A26" s="68"/>
      <c r="B26" s="40" t="s">
        <v>38</v>
      </c>
      <c r="C26" s="26">
        <v>0.45</v>
      </c>
    </row>
    <row r="27" spans="1:3" x14ac:dyDescent="0.25">
      <c r="A27" s="27"/>
      <c r="B27" s="28" t="s">
        <v>41</v>
      </c>
      <c r="C27" s="16">
        <f>C28+C44+C62+C64+C65</f>
        <v>1787</v>
      </c>
    </row>
    <row r="28" spans="1:3" ht="20.25" x14ac:dyDescent="0.25">
      <c r="A28" s="30">
        <v>1</v>
      </c>
      <c r="B28" s="31" t="s">
        <v>42</v>
      </c>
      <c r="C28" s="16">
        <f>C29+C30+C31+C32+C33+C35+C41</f>
        <v>1236.47</v>
      </c>
    </row>
    <row r="29" spans="1:3" x14ac:dyDescent="0.25">
      <c r="A29" s="30">
        <v>2</v>
      </c>
      <c r="B29" s="15" t="s">
        <v>43</v>
      </c>
      <c r="C29" s="33">
        <v>422.12</v>
      </c>
    </row>
    <row r="30" spans="1:3" x14ac:dyDescent="0.25">
      <c r="A30" s="30">
        <v>4</v>
      </c>
      <c r="B30" s="36" t="s">
        <v>45</v>
      </c>
      <c r="C30" s="33">
        <v>588.57000000000005</v>
      </c>
    </row>
    <row r="31" spans="1:3" x14ac:dyDescent="0.25">
      <c r="A31" s="30">
        <v>5</v>
      </c>
      <c r="B31" s="36" t="s">
        <v>46</v>
      </c>
      <c r="C31" s="33">
        <v>101.43</v>
      </c>
    </row>
    <row r="32" spans="1:3" ht="47.25" x14ac:dyDescent="0.25">
      <c r="A32" s="30">
        <v>6</v>
      </c>
      <c r="B32" s="36" t="s">
        <v>47</v>
      </c>
      <c r="C32" s="33">
        <v>16.86</v>
      </c>
    </row>
    <row r="33" spans="1:3" x14ac:dyDescent="0.25">
      <c r="A33" s="30">
        <v>7</v>
      </c>
      <c r="B33" s="37" t="s">
        <v>48</v>
      </c>
      <c r="C33" s="33">
        <f>C34</f>
        <v>37.869999999999997</v>
      </c>
    </row>
    <row r="34" spans="1:3" ht="30" x14ac:dyDescent="0.25">
      <c r="A34" s="42"/>
      <c r="B34" s="40" t="s">
        <v>86</v>
      </c>
      <c r="C34" s="33">
        <v>37.869999999999997</v>
      </c>
    </row>
    <row r="35" spans="1:3" ht="47.25" x14ac:dyDescent="0.25">
      <c r="A35" s="30">
        <v>8</v>
      </c>
      <c r="B35" s="37" t="s">
        <v>54</v>
      </c>
      <c r="C35" s="16">
        <f t="shared" ref="C35" si="2">C36+C37+C38+C39+C40</f>
        <v>43.72</v>
      </c>
    </row>
    <row r="36" spans="1:3" x14ac:dyDescent="0.25">
      <c r="A36" s="30"/>
      <c r="B36" s="44" t="s">
        <v>55</v>
      </c>
      <c r="C36" s="33">
        <v>10.02</v>
      </c>
    </row>
    <row r="37" spans="1:3" x14ac:dyDescent="0.25">
      <c r="A37" s="30"/>
      <c r="B37" s="44" t="s">
        <v>56</v>
      </c>
      <c r="C37" s="33">
        <v>3.06</v>
      </c>
    </row>
    <row r="38" spans="1:3" x14ac:dyDescent="0.25">
      <c r="A38" s="30"/>
      <c r="B38" s="44" t="s">
        <v>57</v>
      </c>
      <c r="C38" s="33">
        <v>17.73</v>
      </c>
    </row>
    <row r="39" spans="1:3" x14ac:dyDescent="0.25">
      <c r="A39" s="30"/>
      <c r="B39" s="44" t="s">
        <v>58</v>
      </c>
      <c r="C39" s="33">
        <v>11.69</v>
      </c>
    </row>
    <row r="40" spans="1:3" x14ac:dyDescent="0.25">
      <c r="A40" s="30"/>
      <c r="B40" s="40" t="s">
        <v>59</v>
      </c>
      <c r="C40" s="33">
        <v>1.22</v>
      </c>
    </row>
    <row r="41" spans="1:3" x14ac:dyDescent="0.25">
      <c r="A41" s="30">
        <v>9</v>
      </c>
      <c r="B41" s="36" t="s">
        <v>60</v>
      </c>
      <c r="C41" s="46">
        <f t="shared" ref="C41" si="3">C42+C43</f>
        <v>25.9</v>
      </c>
    </row>
    <row r="42" spans="1:3" x14ac:dyDescent="0.25">
      <c r="A42" s="30"/>
      <c r="B42" s="45" t="s">
        <v>61</v>
      </c>
      <c r="C42" s="33">
        <v>21.3</v>
      </c>
    </row>
    <row r="43" spans="1:3" x14ac:dyDescent="0.25">
      <c r="A43" s="30"/>
      <c r="B43" s="45" t="s">
        <v>62</v>
      </c>
      <c r="C43" s="33">
        <v>4.5999999999999996</v>
      </c>
    </row>
    <row r="44" spans="1:3" x14ac:dyDescent="0.25">
      <c r="A44" s="30">
        <v>10</v>
      </c>
      <c r="B44" s="15" t="s">
        <v>63</v>
      </c>
      <c r="C44" s="16">
        <f>C45+C46+C47+C48+C50</f>
        <v>363.38</v>
      </c>
    </row>
    <row r="45" spans="1:3" x14ac:dyDescent="0.25">
      <c r="A45" s="30">
        <v>11</v>
      </c>
      <c r="B45" s="15" t="s">
        <v>64</v>
      </c>
      <c r="C45" s="33">
        <v>90.13</v>
      </c>
    </row>
    <row r="46" spans="1:3" x14ac:dyDescent="0.25">
      <c r="A46" s="30">
        <v>12</v>
      </c>
      <c r="B46" s="47" t="s">
        <v>65</v>
      </c>
      <c r="C46" s="33">
        <v>191.69</v>
      </c>
    </row>
    <row r="47" spans="1:3" x14ac:dyDescent="0.25">
      <c r="A47" s="30">
        <v>13</v>
      </c>
      <c r="B47" s="47" t="s">
        <v>46</v>
      </c>
      <c r="C47" s="33">
        <v>57.89</v>
      </c>
    </row>
    <row r="48" spans="1:3" x14ac:dyDescent="0.25">
      <c r="A48" s="30">
        <v>14</v>
      </c>
      <c r="B48" s="37" t="s">
        <v>66</v>
      </c>
      <c r="C48" s="16">
        <f t="shared" ref="C48" si="4">C49</f>
        <v>4.05</v>
      </c>
    </row>
    <row r="49" spans="1:3" x14ac:dyDescent="0.25">
      <c r="A49" s="30"/>
      <c r="B49" s="47" t="s">
        <v>67</v>
      </c>
      <c r="C49" s="33">
        <v>4.05</v>
      </c>
    </row>
    <row r="50" spans="1:3" ht="31.5" x14ac:dyDescent="0.25">
      <c r="A50" s="30">
        <v>15</v>
      </c>
      <c r="B50" s="19" t="s">
        <v>68</v>
      </c>
      <c r="C50" s="16">
        <f t="shared" ref="C50" si="5">C51+C52+C53+C54+C55+C56+C57+C58+C59+C60+C61+C63</f>
        <v>19.62</v>
      </c>
    </row>
    <row r="51" spans="1:3" x14ac:dyDescent="0.25">
      <c r="A51" s="30"/>
      <c r="B51" s="45" t="s">
        <v>69</v>
      </c>
      <c r="C51" s="33">
        <v>0.38</v>
      </c>
    </row>
    <row r="52" spans="1:3" x14ac:dyDescent="0.25">
      <c r="A52" s="30"/>
      <c r="B52" s="45" t="s">
        <v>70</v>
      </c>
      <c r="C52" s="33">
        <v>5.65</v>
      </c>
    </row>
    <row r="53" spans="1:3" ht="30" x14ac:dyDescent="0.25">
      <c r="A53" s="30"/>
      <c r="B53" s="45" t="s">
        <v>71</v>
      </c>
      <c r="C53" s="33">
        <v>2.93</v>
      </c>
    </row>
    <row r="54" spans="1:3" ht="30" x14ac:dyDescent="0.25">
      <c r="A54" s="51"/>
      <c r="B54" s="45" t="s">
        <v>72</v>
      </c>
      <c r="C54" s="33">
        <v>0.81</v>
      </c>
    </row>
    <row r="55" spans="1:3" x14ac:dyDescent="0.25">
      <c r="A55" s="51"/>
      <c r="B55" s="45" t="s">
        <v>73</v>
      </c>
      <c r="C55" s="52">
        <v>0.35</v>
      </c>
    </row>
    <row r="56" spans="1:3" x14ac:dyDescent="0.25">
      <c r="A56" s="51"/>
      <c r="B56" s="45" t="s">
        <v>74</v>
      </c>
      <c r="C56" s="52">
        <v>2.78</v>
      </c>
    </row>
    <row r="57" spans="1:3" x14ac:dyDescent="0.25">
      <c r="A57" s="51"/>
      <c r="B57" s="45" t="s">
        <v>75</v>
      </c>
      <c r="C57" s="52">
        <v>0.44</v>
      </c>
    </row>
    <row r="58" spans="1:3" x14ac:dyDescent="0.25">
      <c r="A58" s="30"/>
      <c r="B58" s="45" t="s">
        <v>76</v>
      </c>
      <c r="C58" s="33">
        <v>2.06</v>
      </c>
    </row>
    <row r="59" spans="1:3" x14ac:dyDescent="0.25">
      <c r="A59" s="30"/>
      <c r="B59" s="45" t="s">
        <v>77</v>
      </c>
      <c r="C59" s="33">
        <v>0.17</v>
      </c>
    </row>
    <row r="60" spans="1:3" x14ac:dyDescent="0.25">
      <c r="A60" s="30"/>
      <c r="B60" s="45" t="s">
        <v>78</v>
      </c>
      <c r="C60" s="33">
        <v>0.01</v>
      </c>
    </row>
    <row r="61" spans="1:3" x14ac:dyDescent="0.25">
      <c r="A61" s="53"/>
      <c r="B61" s="45" t="s">
        <v>79</v>
      </c>
      <c r="C61" s="33">
        <v>3.59</v>
      </c>
    </row>
    <row r="62" spans="1:3" x14ac:dyDescent="0.25">
      <c r="A62" s="54"/>
      <c r="B62" s="45" t="s">
        <v>80</v>
      </c>
      <c r="C62" s="33">
        <v>17.52</v>
      </c>
    </row>
    <row r="63" spans="1:3" ht="30" x14ac:dyDescent="0.25">
      <c r="A63" s="54"/>
      <c r="B63" s="47" t="s">
        <v>81</v>
      </c>
      <c r="C63" s="33">
        <v>0.45</v>
      </c>
    </row>
    <row r="64" spans="1:3" x14ac:dyDescent="0.25">
      <c r="A64" s="55">
        <v>18</v>
      </c>
      <c r="B64" s="36" t="s">
        <v>82</v>
      </c>
      <c r="C64" s="33">
        <v>23.4</v>
      </c>
    </row>
    <row r="65" spans="1:3" ht="31.5" x14ac:dyDescent="0.25">
      <c r="A65" s="56">
        <v>19</v>
      </c>
      <c r="B65" s="19" t="s">
        <v>30</v>
      </c>
      <c r="C65" s="32">
        <v>146.22999999999999</v>
      </c>
    </row>
    <row r="66" spans="1:3" ht="29.25" x14ac:dyDescent="0.25">
      <c r="A66" s="57"/>
      <c r="B66" s="58" t="s">
        <v>95</v>
      </c>
      <c r="C66" s="59">
        <f>C17-C27</f>
        <v>482.57999999999993</v>
      </c>
    </row>
    <row r="67" spans="1:3" ht="31.5" x14ac:dyDescent="0.25">
      <c r="A67" s="7"/>
      <c r="B67" s="64" t="s">
        <v>84</v>
      </c>
      <c r="C67" s="16">
        <v>375.07</v>
      </c>
    </row>
    <row r="68" spans="1:3" x14ac:dyDescent="0.25">
      <c r="C68" s="41"/>
    </row>
  </sheetData>
  <pageMargins left="0.7" right="0.37" top="0.2" bottom="0.2" header="0.2" footer="0.2"/>
  <pageSetup paperSize="9" scale="57" orientation="portrait" verticalDpi="0" r:id="rId1"/>
  <rowBreaks count="1" manualBreakCount="1">
    <brk id="6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100.28515625" style="3" customWidth="1"/>
    <col min="3" max="3" width="40.5703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5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6.35</v>
      </c>
    </row>
    <row r="6" spans="1:3" ht="31.5" x14ac:dyDescent="0.25">
      <c r="A6" s="29"/>
      <c r="B6" s="35" t="s">
        <v>83</v>
      </c>
      <c r="C6" s="26">
        <v>610.26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1887.58</v>
      </c>
    </row>
    <row r="8" spans="1:3" ht="31.5" x14ac:dyDescent="0.3">
      <c r="A8" s="11">
        <v>2</v>
      </c>
      <c r="B8" s="15" t="s">
        <v>29</v>
      </c>
      <c r="C8" s="18">
        <v>1733.15</v>
      </c>
    </row>
    <row r="9" spans="1:3" ht="31.5" x14ac:dyDescent="0.3">
      <c r="A9" s="11">
        <v>3</v>
      </c>
      <c r="B9" s="19" t="s">
        <v>30</v>
      </c>
      <c r="C9" s="16">
        <v>126.06</v>
      </c>
    </row>
    <row r="10" spans="1:3" ht="20.25" x14ac:dyDescent="0.3">
      <c r="A10" s="11">
        <v>4</v>
      </c>
      <c r="B10" s="19" t="s">
        <v>31</v>
      </c>
      <c r="C10" s="16">
        <f>C11+C12+C13+C14+C15</f>
        <v>28.37</v>
      </c>
    </row>
    <row r="11" spans="1:3" x14ac:dyDescent="0.25">
      <c r="A11" s="42"/>
      <c r="B11" s="45" t="s">
        <v>33</v>
      </c>
      <c r="C11" s="26">
        <v>9.48</v>
      </c>
    </row>
    <row r="12" spans="1:3" ht="30" x14ac:dyDescent="0.25">
      <c r="A12" s="42"/>
      <c r="B12" s="45" t="s">
        <v>35</v>
      </c>
      <c r="C12" s="52">
        <v>13.95</v>
      </c>
    </row>
    <row r="13" spans="1:3" x14ac:dyDescent="0.25">
      <c r="A13" s="42"/>
      <c r="B13" s="40" t="s">
        <v>36</v>
      </c>
      <c r="C13" s="26">
        <v>1.44</v>
      </c>
    </row>
    <row r="14" spans="1:3" ht="30" x14ac:dyDescent="0.25">
      <c r="A14" s="42"/>
      <c r="B14" s="45" t="s">
        <v>37</v>
      </c>
      <c r="C14" s="26">
        <v>1.2</v>
      </c>
    </row>
    <row r="15" spans="1:3" x14ac:dyDescent="0.25">
      <c r="A15" s="68"/>
      <c r="B15" s="40" t="s">
        <v>38</v>
      </c>
      <c r="C15" s="26">
        <v>2.2999999999999998</v>
      </c>
    </row>
    <row r="16" spans="1:3" ht="18.75" x14ac:dyDescent="0.25">
      <c r="A16" s="20"/>
      <c r="B16" s="21" t="s">
        <v>39</v>
      </c>
      <c r="C16" s="22">
        <f>C7/C17*100</f>
        <v>101.18034263170308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1865.56</v>
      </c>
    </row>
    <row r="18" spans="1:3" ht="31.5" x14ac:dyDescent="0.3">
      <c r="A18" s="11">
        <v>2</v>
      </c>
      <c r="B18" s="15" t="s">
        <v>29</v>
      </c>
      <c r="C18" s="18">
        <v>1711.32</v>
      </c>
    </row>
    <row r="19" spans="1:3" ht="31.5" x14ac:dyDescent="0.3">
      <c r="A19" s="11">
        <v>3</v>
      </c>
      <c r="B19" s="19" t="s">
        <v>30</v>
      </c>
      <c r="C19" s="16">
        <v>125.86</v>
      </c>
    </row>
    <row r="20" spans="1:3" ht="20.25" x14ac:dyDescent="0.3">
      <c r="A20" s="11">
        <v>4</v>
      </c>
      <c r="B20" s="19" t="s">
        <v>31</v>
      </c>
      <c r="C20" s="16">
        <f>C21+C22+C23+C24+C25+C26</f>
        <v>28.379999999999995</v>
      </c>
    </row>
    <row r="21" spans="1:3" x14ac:dyDescent="0.25">
      <c r="A21" s="42"/>
      <c r="B21" s="45" t="s">
        <v>33</v>
      </c>
      <c r="C21" s="26">
        <v>9.14</v>
      </c>
    </row>
    <row r="22" spans="1:3" ht="30" x14ac:dyDescent="0.25">
      <c r="A22" s="42"/>
      <c r="B22" s="45" t="s">
        <v>35</v>
      </c>
      <c r="C22" s="52">
        <v>13.87</v>
      </c>
    </row>
    <row r="23" spans="1:3" x14ac:dyDescent="0.25">
      <c r="A23" s="42"/>
      <c r="B23" s="40" t="s">
        <v>36</v>
      </c>
      <c r="C23" s="26">
        <v>1.22</v>
      </c>
    </row>
    <row r="24" spans="1:3" ht="30" x14ac:dyDescent="0.25">
      <c r="A24" s="42"/>
      <c r="B24" s="45" t="s">
        <v>37</v>
      </c>
      <c r="C24" s="26">
        <v>1.2</v>
      </c>
    </row>
    <row r="25" spans="1:3" x14ac:dyDescent="0.25">
      <c r="A25" s="70"/>
      <c r="B25" s="45" t="s">
        <v>85</v>
      </c>
      <c r="C25" s="26">
        <v>0.65</v>
      </c>
    </row>
    <row r="26" spans="1:3" x14ac:dyDescent="0.25">
      <c r="A26" s="68"/>
      <c r="B26" s="40" t="s">
        <v>38</v>
      </c>
      <c r="C26" s="26">
        <v>2.2999999999999998</v>
      </c>
    </row>
    <row r="27" spans="1:3" x14ac:dyDescent="0.25">
      <c r="A27" s="27"/>
      <c r="B27" s="28" t="s">
        <v>41</v>
      </c>
      <c r="C27" s="16">
        <f>C28+C45+C63+C65+C66</f>
        <v>1523.9900000000002</v>
      </c>
    </row>
    <row r="28" spans="1:3" ht="20.25" x14ac:dyDescent="0.25">
      <c r="A28" s="30">
        <v>1</v>
      </c>
      <c r="B28" s="31" t="s">
        <v>42</v>
      </c>
      <c r="C28" s="16">
        <f>C29+C30+C31+C32+C33+C36+C42</f>
        <v>1071.75</v>
      </c>
    </row>
    <row r="29" spans="1:3" x14ac:dyDescent="0.25">
      <c r="A29" s="30">
        <v>2</v>
      </c>
      <c r="B29" s="15" t="s">
        <v>43</v>
      </c>
      <c r="C29" s="33">
        <v>346.76</v>
      </c>
    </row>
    <row r="30" spans="1:3" x14ac:dyDescent="0.25">
      <c r="A30" s="30">
        <v>4</v>
      </c>
      <c r="B30" s="36" t="s">
        <v>45</v>
      </c>
      <c r="C30" s="33">
        <v>483.49</v>
      </c>
    </row>
    <row r="31" spans="1:3" x14ac:dyDescent="0.25">
      <c r="A31" s="30">
        <v>5</v>
      </c>
      <c r="B31" s="36" t="s">
        <v>46</v>
      </c>
      <c r="C31" s="33">
        <v>83.32</v>
      </c>
    </row>
    <row r="32" spans="1:3" ht="47.25" x14ac:dyDescent="0.25">
      <c r="A32" s="30">
        <v>6</v>
      </c>
      <c r="B32" s="36" t="s">
        <v>47</v>
      </c>
      <c r="C32" s="33">
        <v>13.85</v>
      </c>
    </row>
    <row r="33" spans="1:3" x14ac:dyDescent="0.25">
      <c r="A33" s="30">
        <v>7</v>
      </c>
      <c r="B33" s="37" t="s">
        <v>48</v>
      </c>
      <c r="C33" s="33">
        <f>C34+C35</f>
        <v>87.43</v>
      </c>
    </row>
    <row r="34" spans="1:3" x14ac:dyDescent="0.25">
      <c r="A34" s="30"/>
      <c r="B34" s="40" t="s">
        <v>49</v>
      </c>
      <c r="C34" s="33">
        <v>56.32</v>
      </c>
    </row>
    <row r="35" spans="1:3" ht="30" x14ac:dyDescent="0.25">
      <c r="A35" s="42"/>
      <c r="B35" s="40" t="s">
        <v>86</v>
      </c>
      <c r="C35" s="33">
        <v>31.11</v>
      </c>
    </row>
    <row r="36" spans="1:3" ht="47.25" x14ac:dyDescent="0.25">
      <c r="A36" s="30">
        <v>8</v>
      </c>
      <c r="B36" s="37" t="s">
        <v>54</v>
      </c>
      <c r="C36" s="16">
        <f t="shared" ref="C36" si="2">C37+C38+C39+C40+C41</f>
        <v>35.410000000000004</v>
      </c>
    </row>
    <row r="37" spans="1:3" x14ac:dyDescent="0.25">
      <c r="A37" s="30"/>
      <c r="B37" s="44" t="s">
        <v>55</v>
      </c>
      <c r="C37" s="33">
        <v>8.23</v>
      </c>
    </row>
    <row r="38" spans="1:3" x14ac:dyDescent="0.25">
      <c r="A38" s="30"/>
      <c r="B38" s="44" t="s">
        <v>56</v>
      </c>
      <c r="C38" s="33">
        <v>2.5099999999999998</v>
      </c>
    </row>
    <row r="39" spans="1:3" x14ac:dyDescent="0.25">
      <c r="A39" s="30"/>
      <c r="B39" s="44" t="s">
        <v>57</v>
      </c>
      <c r="C39" s="33">
        <v>14.07</v>
      </c>
    </row>
    <row r="40" spans="1:3" x14ac:dyDescent="0.25">
      <c r="A40" s="30"/>
      <c r="B40" s="44" t="s">
        <v>58</v>
      </c>
      <c r="C40" s="33">
        <v>9.6</v>
      </c>
    </row>
    <row r="41" spans="1:3" x14ac:dyDescent="0.25">
      <c r="A41" s="30"/>
      <c r="B41" s="40" t="s">
        <v>59</v>
      </c>
      <c r="C41" s="33">
        <v>1</v>
      </c>
    </row>
    <row r="42" spans="1:3" x14ac:dyDescent="0.25">
      <c r="A42" s="30">
        <v>9</v>
      </c>
      <c r="B42" s="36" t="s">
        <v>60</v>
      </c>
      <c r="C42" s="46">
        <f t="shared" ref="C42" si="3">C43+C44</f>
        <v>21.49</v>
      </c>
    </row>
    <row r="43" spans="1:3" x14ac:dyDescent="0.25">
      <c r="A43" s="30"/>
      <c r="B43" s="45" t="s">
        <v>61</v>
      </c>
      <c r="C43" s="33">
        <v>17.489999999999998</v>
      </c>
    </row>
    <row r="44" spans="1:3" x14ac:dyDescent="0.25">
      <c r="A44" s="30"/>
      <c r="B44" s="45" t="s">
        <v>62</v>
      </c>
      <c r="C44" s="33">
        <v>4</v>
      </c>
    </row>
    <row r="45" spans="1:3" x14ac:dyDescent="0.25">
      <c r="A45" s="30">
        <v>10</v>
      </c>
      <c r="B45" s="15" t="s">
        <v>63</v>
      </c>
      <c r="C45" s="16">
        <f>C46+C47+C48+C49+C51</f>
        <v>298.52</v>
      </c>
    </row>
    <row r="46" spans="1:3" x14ac:dyDescent="0.25">
      <c r="A46" s="30">
        <v>11</v>
      </c>
      <c r="B46" s="15" t="s">
        <v>64</v>
      </c>
      <c r="C46" s="33">
        <v>74.040000000000006</v>
      </c>
    </row>
    <row r="47" spans="1:3" x14ac:dyDescent="0.25">
      <c r="A47" s="30">
        <v>12</v>
      </c>
      <c r="B47" s="47" t="s">
        <v>65</v>
      </c>
      <c r="C47" s="33">
        <v>157.47</v>
      </c>
    </row>
    <row r="48" spans="1:3" x14ac:dyDescent="0.25">
      <c r="A48" s="30">
        <v>13</v>
      </c>
      <c r="B48" s="47" t="s">
        <v>46</v>
      </c>
      <c r="C48" s="33">
        <v>47.56</v>
      </c>
    </row>
    <row r="49" spans="1:3" x14ac:dyDescent="0.25">
      <c r="A49" s="30">
        <v>14</v>
      </c>
      <c r="B49" s="37" t="s">
        <v>66</v>
      </c>
      <c r="C49" s="16">
        <f t="shared" ref="C49" si="4">C50</f>
        <v>3.32</v>
      </c>
    </row>
    <row r="50" spans="1:3" x14ac:dyDescent="0.25">
      <c r="A50" s="30"/>
      <c r="B50" s="47" t="s">
        <v>67</v>
      </c>
      <c r="C50" s="33">
        <v>3.32</v>
      </c>
    </row>
    <row r="51" spans="1:3" ht="31.5" x14ac:dyDescent="0.25">
      <c r="A51" s="30">
        <v>15</v>
      </c>
      <c r="B51" s="19" t="s">
        <v>68</v>
      </c>
      <c r="C51" s="16">
        <f t="shared" ref="C51" si="5">C52+C53+C54+C55+C56+C57+C58+C59+C60+C61+C62+C64</f>
        <v>16.13</v>
      </c>
    </row>
    <row r="52" spans="1:3" x14ac:dyDescent="0.25">
      <c r="A52" s="30"/>
      <c r="B52" s="45" t="s">
        <v>69</v>
      </c>
      <c r="C52" s="33">
        <v>0.31</v>
      </c>
    </row>
    <row r="53" spans="1:3" x14ac:dyDescent="0.25">
      <c r="A53" s="30"/>
      <c r="B53" s="45" t="s">
        <v>70</v>
      </c>
      <c r="C53" s="33">
        <v>4.6399999999999997</v>
      </c>
    </row>
    <row r="54" spans="1:3" ht="30" x14ac:dyDescent="0.25">
      <c r="A54" s="30"/>
      <c r="B54" s="45" t="s">
        <v>71</v>
      </c>
      <c r="C54" s="33">
        <v>2.4</v>
      </c>
    </row>
    <row r="55" spans="1:3" ht="30" x14ac:dyDescent="0.25">
      <c r="A55" s="51"/>
      <c r="B55" s="45" t="s">
        <v>72</v>
      </c>
      <c r="C55" s="33">
        <v>0.67</v>
      </c>
    </row>
    <row r="56" spans="1:3" x14ac:dyDescent="0.25">
      <c r="A56" s="51"/>
      <c r="B56" s="45" t="s">
        <v>73</v>
      </c>
      <c r="C56" s="52">
        <v>0.28999999999999998</v>
      </c>
    </row>
    <row r="57" spans="1:3" x14ac:dyDescent="0.25">
      <c r="A57" s="51"/>
      <c r="B57" s="45" t="s">
        <v>74</v>
      </c>
      <c r="C57" s="52">
        <v>2.29</v>
      </c>
    </row>
    <row r="58" spans="1:3" x14ac:dyDescent="0.25">
      <c r="A58" s="51"/>
      <c r="B58" s="45" t="s">
        <v>75</v>
      </c>
      <c r="C58" s="52">
        <v>0.36</v>
      </c>
    </row>
    <row r="59" spans="1:3" x14ac:dyDescent="0.25">
      <c r="A59" s="30"/>
      <c r="B59" s="45" t="s">
        <v>76</v>
      </c>
      <c r="C59" s="33">
        <v>1.69</v>
      </c>
    </row>
    <row r="60" spans="1:3" x14ac:dyDescent="0.25">
      <c r="A60" s="30"/>
      <c r="B60" s="45" t="s">
        <v>77</v>
      </c>
      <c r="C60" s="33">
        <v>0.14000000000000001</v>
      </c>
    </row>
    <row r="61" spans="1:3" x14ac:dyDescent="0.25">
      <c r="A61" s="30"/>
      <c r="B61" s="45" t="s">
        <v>78</v>
      </c>
      <c r="C61" s="33">
        <v>0.02</v>
      </c>
    </row>
    <row r="62" spans="1:3" x14ac:dyDescent="0.25">
      <c r="A62" s="53"/>
      <c r="B62" s="45" t="s">
        <v>79</v>
      </c>
      <c r="C62" s="33">
        <v>2.95</v>
      </c>
    </row>
    <row r="63" spans="1:3" x14ac:dyDescent="0.25">
      <c r="A63" s="54"/>
      <c r="B63" s="45" t="s">
        <v>80</v>
      </c>
      <c r="C63" s="33">
        <v>14.39</v>
      </c>
    </row>
    <row r="64" spans="1:3" ht="30" x14ac:dyDescent="0.25">
      <c r="A64" s="54"/>
      <c r="B64" s="47" t="s">
        <v>81</v>
      </c>
      <c r="C64" s="33">
        <v>0.37</v>
      </c>
    </row>
    <row r="65" spans="1:3" x14ac:dyDescent="0.25">
      <c r="A65" s="55">
        <v>18</v>
      </c>
      <c r="B65" s="36" t="s">
        <v>82</v>
      </c>
      <c r="C65" s="33">
        <v>19.2</v>
      </c>
    </row>
    <row r="66" spans="1:3" ht="31.5" x14ac:dyDescent="0.25">
      <c r="A66" s="56">
        <v>19</v>
      </c>
      <c r="B66" s="19" t="s">
        <v>30</v>
      </c>
      <c r="C66" s="32">
        <v>120.13</v>
      </c>
    </row>
    <row r="67" spans="1:3" ht="29.25" x14ac:dyDescent="0.25">
      <c r="A67" s="57"/>
      <c r="B67" s="58" t="s">
        <v>95</v>
      </c>
      <c r="C67" s="59">
        <f>C17-C27</f>
        <v>341.56999999999971</v>
      </c>
    </row>
    <row r="68" spans="1:3" ht="31.5" x14ac:dyDescent="0.25">
      <c r="A68" s="7"/>
      <c r="B68" s="64" t="s">
        <v>84</v>
      </c>
      <c r="C68" s="16">
        <v>392.99</v>
      </c>
    </row>
    <row r="69" spans="1:3" x14ac:dyDescent="0.25">
      <c r="C69" s="41"/>
    </row>
  </sheetData>
  <pageMargins left="0.7" right="0.7" top="0.33" bottom="0.26" header="0.3" footer="0.3"/>
  <pageSetup paperSize="9" scale="56" orientation="portrait" verticalDpi="0" r:id="rId1"/>
  <rowBreaks count="1" manualBreakCount="1">
    <brk id="6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102.42578125" style="3" customWidth="1"/>
    <col min="3" max="3" width="44.140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4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8.4700000000000006</v>
      </c>
    </row>
    <row r="6" spans="1:3" ht="31.5" x14ac:dyDescent="0.25">
      <c r="A6" s="29"/>
      <c r="B6" s="35" t="s">
        <v>83</v>
      </c>
      <c r="C6" s="26">
        <v>816.94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2533.75</v>
      </c>
    </row>
    <row r="8" spans="1:3" ht="31.5" x14ac:dyDescent="0.3">
      <c r="A8" s="11">
        <v>2</v>
      </c>
      <c r="B8" s="15" t="s">
        <v>29</v>
      </c>
      <c r="C8" s="18">
        <v>2311.7800000000002</v>
      </c>
    </row>
    <row r="9" spans="1:3" ht="31.5" x14ac:dyDescent="0.3">
      <c r="A9" s="11">
        <v>3</v>
      </c>
      <c r="B9" s="19" t="s">
        <v>30</v>
      </c>
      <c r="C9" s="16">
        <v>168.14</v>
      </c>
    </row>
    <row r="10" spans="1:3" ht="20.25" x14ac:dyDescent="0.3">
      <c r="A10" s="11">
        <v>4</v>
      </c>
      <c r="B10" s="19" t="s">
        <v>31</v>
      </c>
      <c r="C10" s="16">
        <f>C11+C12+C13+C14+C15+C16</f>
        <v>53.83</v>
      </c>
    </row>
    <row r="11" spans="1:3" ht="30" x14ac:dyDescent="0.25">
      <c r="A11" s="42"/>
      <c r="B11" s="45" t="s">
        <v>32</v>
      </c>
      <c r="C11" s="26">
        <v>15.25</v>
      </c>
    </row>
    <row r="12" spans="1:3" x14ac:dyDescent="0.25">
      <c r="A12" s="42"/>
      <c r="B12" s="45" t="s">
        <v>33</v>
      </c>
      <c r="C12" s="26">
        <v>12.64</v>
      </c>
    </row>
    <row r="13" spans="1:3" ht="30" x14ac:dyDescent="0.25">
      <c r="A13" s="42"/>
      <c r="B13" s="45" t="s">
        <v>35</v>
      </c>
      <c r="C13" s="52">
        <v>18.61</v>
      </c>
    </row>
    <row r="14" spans="1:3" x14ac:dyDescent="0.25">
      <c r="A14" s="42"/>
      <c r="B14" s="40" t="s">
        <v>36</v>
      </c>
      <c r="C14" s="26">
        <v>1.93</v>
      </c>
    </row>
    <row r="15" spans="1:3" ht="30" x14ac:dyDescent="0.25">
      <c r="A15" s="42"/>
      <c r="B15" s="45" t="s">
        <v>37</v>
      </c>
      <c r="C15" s="26">
        <v>2.4</v>
      </c>
    </row>
    <row r="16" spans="1:3" x14ac:dyDescent="0.25">
      <c r="A16" s="68"/>
      <c r="B16" s="40" t="s">
        <v>38</v>
      </c>
      <c r="C16" s="26">
        <v>3</v>
      </c>
    </row>
    <row r="17" spans="1:3" ht="18.75" x14ac:dyDescent="0.25">
      <c r="A17" s="20"/>
      <c r="B17" s="21" t="s">
        <v>39</v>
      </c>
      <c r="C17" s="22">
        <f>C7/C18*100</f>
        <v>101.17274535014653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2504.38</v>
      </c>
    </row>
    <row r="19" spans="1:3" ht="31.5" x14ac:dyDescent="0.3">
      <c r="A19" s="11">
        <v>2</v>
      </c>
      <c r="B19" s="15" t="s">
        <v>29</v>
      </c>
      <c r="C19" s="18">
        <v>2282.66</v>
      </c>
    </row>
    <row r="20" spans="1:3" ht="31.5" x14ac:dyDescent="0.3">
      <c r="A20" s="11">
        <v>3</v>
      </c>
      <c r="B20" s="19" t="s">
        <v>30</v>
      </c>
      <c r="C20" s="16">
        <v>167.88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53.839999999999996</v>
      </c>
    </row>
    <row r="22" spans="1:3" ht="30" x14ac:dyDescent="0.25">
      <c r="A22" s="42"/>
      <c r="B22" s="45" t="s">
        <v>32</v>
      </c>
      <c r="C22" s="26">
        <v>15.25</v>
      </c>
    </row>
    <row r="23" spans="1:3" x14ac:dyDescent="0.25">
      <c r="A23" s="42"/>
      <c r="B23" s="45" t="s">
        <v>33</v>
      </c>
      <c r="C23" s="26">
        <v>12.19</v>
      </c>
    </row>
    <row r="24" spans="1:3" ht="30" x14ac:dyDescent="0.25">
      <c r="A24" s="42"/>
      <c r="B24" s="45" t="s">
        <v>35</v>
      </c>
      <c r="C24" s="52">
        <v>18.5</v>
      </c>
    </row>
    <row r="25" spans="1:3" x14ac:dyDescent="0.25">
      <c r="A25" s="42"/>
      <c r="B25" s="40" t="s">
        <v>36</v>
      </c>
      <c r="C25" s="26">
        <v>1.63</v>
      </c>
    </row>
    <row r="26" spans="1:3" ht="30" x14ac:dyDescent="0.25">
      <c r="A26" s="42"/>
      <c r="B26" s="45" t="s">
        <v>37</v>
      </c>
      <c r="C26" s="26">
        <v>2.4</v>
      </c>
    </row>
    <row r="27" spans="1:3" x14ac:dyDescent="0.25">
      <c r="A27" s="70"/>
      <c r="B27" s="45" t="s">
        <v>85</v>
      </c>
      <c r="C27" s="26">
        <v>0.87</v>
      </c>
    </row>
    <row r="28" spans="1:3" x14ac:dyDescent="0.25">
      <c r="A28" s="68"/>
      <c r="B28" s="40" t="s">
        <v>38</v>
      </c>
      <c r="C28" s="26">
        <v>3</v>
      </c>
    </row>
    <row r="29" spans="1:3" x14ac:dyDescent="0.25">
      <c r="A29" s="27"/>
      <c r="B29" s="28" t="s">
        <v>41</v>
      </c>
      <c r="C29" s="16">
        <f>C30+C48+C66+C68+C69</f>
        <v>2330.36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1727.0500000000002</v>
      </c>
    </row>
    <row r="31" spans="1:3" x14ac:dyDescent="0.25">
      <c r="A31" s="30">
        <v>2</v>
      </c>
      <c r="B31" s="15" t="s">
        <v>43</v>
      </c>
      <c r="C31" s="33">
        <v>462.53</v>
      </c>
    </row>
    <row r="32" spans="1:3" x14ac:dyDescent="0.25">
      <c r="A32" s="30">
        <v>4</v>
      </c>
      <c r="B32" s="36" t="s">
        <v>45</v>
      </c>
      <c r="C32" s="33">
        <v>644.91</v>
      </c>
    </row>
    <row r="33" spans="1:3" x14ac:dyDescent="0.25">
      <c r="A33" s="30">
        <v>5</v>
      </c>
      <c r="B33" s="36" t="s">
        <v>46</v>
      </c>
      <c r="C33" s="33">
        <v>111.14</v>
      </c>
    </row>
    <row r="34" spans="1:3" ht="47.25" x14ac:dyDescent="0.25">
      <c r="A34" s="30">
        <v>6</v>
      </c>
      <c r="B34" s="36" t="s">
        <v>47</v>
      </c>
      <c r="C34" s="33">
        <v>18.48</v>
      </c>
    </row>
    <row r="35" spans="1:3" x14ac:dyDescent="0.25">
      <c r="A35" s="30">
        <v>7</v>
      </c>
      <c r="B35" s="37" t="s">
        <v>48</v>
      </c>
      <c r="C35" s="33">
        <f>C36+C37+C38</f>
        <v>414.70000000000005</v>
      </c>
    </row>
    <row r="36" spans="1:3" x14ac:dyDescent="0.25">
      <c r="A36" s="30"/>
      <c r="B36" s="40" t="s">
        <v>49</v>
      </c>
      <c r="C36" s="33">
        <v>88.35</v>
      </c>
    </row>
    <row r="37" spans="1:3" x14ac:dyDescent="0.25">
      <c r="A37" s="30"/>
      <c r="B37" s="40" t="s">
        <v>50</v>
      </c>
      <c r="C37" s="33">
        <v>284.85000000000002</v>
      </c>
    </row>
    <row r="38" spans="1:3" ht="30" x14ac:dyDescent="0.25">
      <c r="A38" s="42"/>
      <c r="B38" s="40" t="s">
        <v>86</v>
      </c>
      <c r="C38" s="33">
        <v>41.5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47.250000000000007</v>
      </c>
    </row>
    <row r="40" spans="1:3" x14ac:dyDescent="0.25">
      <c r="A40" s="30"/>
      <c r="B40" s="44" t="s">
        <v>55</v>
      </c>
      <c r="C40" s="33">
        <v>10.98</v>
      </c>
    </row>
    <row r="41" spans="1:3" x14ac:dyDescent="0.25">
      <c r="A41" s="30"/>
      <c r="B41" s="44" t="s">
        <v>56</v>
      </c>
      <c r="C41" s="33">
        <v>3.35</v>
      </c>
    </row>
    <row r="42" spans="1:3" x14ac:dyDescent="0.25">
      <c r="A42" s="30"/>
      <c r="B42" s="44" t="s">
        <v>57</v>
      </c>
      <c r="C42" s="33">
        <v>18.77</v>
      </c>
    </row>
    <row r="43" spans="1:3" x14ac:dyDescent="0.25">
      <c r="A43" s="30"/>
      <c r="B43" s="44" t="s">
        <v>58</v>
      </c>
      <c r="C43" s="33">
        <v>12.81</v>
      </c>
    </row>
    <row r="44" spans="1:3" x14ac:dyDescent="0.25">
      <c r="A44" s="30"/>
      <c r="B44" s="40" t="s">
        <v>59</v>
      </c>
      <c r="C44" s="33">
        <v>1.34</v>
      </c>
    </row>
    <row r="45" spans="1:3" x14ac:dyDescent="0.25">
      <c r="A45" s="30">
        <v>9</v>
      </c>
      <c r="B45" s="36" t="s">
        <v>60</v>
      </c>
      <c r="C45" s="46">
        <f t="shared" ref="C45" si="3">C46+C47</f>
        <v>28.04</v>
      </c>
    </row>
    <row r="46" spans="1:3" x14ac:dyDescent="0.25">
      <c r="A46" s="30"/>
      <c r="B46" s="45" t="s">
        <v>61</v>
      </c>
      <c r="C46" s="33">
        <v>23.34</v>
      </c>
    </row>
    <row r="47" spans="1:3" x14ac:dyDescent="0.25">
      <c r="A47" s="30"/>
      <c r="B47" s="45" t="s">
        <v>62</v>
      </c>
      <c r="C47" s="33">
        <v>4.7</v>
      </c>
    </row>
    <row r="48" spans="1:3" x14ac:dyDescent="0.25">
      <c r="A48" s="30">
        <v>10</v>
      </c>
      <c r="B48" s="15" t="s">
        <v>63</v>
      </c>
      <c r="C48" s="16">
        <f>C49+C50+C51+C52+C54</f>
        <v>398.19000000000005</v>
      </c>
    </row>
    <row r="49" spans="1:3" x14ac:dyDescent="0.25">
      <c r="A49" s="30">
        <v>11</v>
      </c>
      <c r="B49" s="15" t="s">
        <v>64</v>
      </c>
      <c r="C49" s="33">
        <v>98.76</v>
      </c>
    </row>
    <row r="50" spans="1:3" x14ac:dyDescent="0.25">
      <c r="A50" s="30">
        <v>12</v>
      </c>
      <c r="B50" s="47" t="s">
        <v>65</v>
      </c>
      <c r="C50" s="33">
        <v>210.04</v>
      </c>
    </row>
    <row r="51" spans="1:3" x14ac:dyDescent="0.25">
      <c r="A51" s="30">
        <v>13</v>
      </c>
      <c r="B51" s="47" t="s">
        <v>46</v>
      </c>
      <c r="C51" s="33">
        <v>63.43</v>
      </c>
    </row>
    <row r="52" spans="1:3" x14ac:dyDescent="0.25">
      <c r="A52" s="30">
        <v>14</v>
      </c>
      <c r="B52" s="37" t="s">
        <v>66</v>
      </c>
      <c r="C52" s="16">
        <f t="shared" ref="C52" si="4">C53</f>
        <v>4.43</v>
      </c>
    </row>
    <row r="53" spans="1:3" x14ac:dyDescent="0.25">
      <c r="A53" s="30"/>
      <c r="B53" s="47" t="s">
        <v>67</v>
      </c>
      <c r="C53" s="33">
        <v>4.43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21.530000000000005</v>
      </c>
    </row>
    <row r="55" spans="1:3" x14ac:dyDescent="0.25">
      <c r="A55" s="30"/>
      <c r="B55" s="45" t="s">
        <v>69</v>
      </c>
      <c r="C55" s="33">
        <v>0.42</v>
      </c>
    </row>
    <row r="56" spans="1:3" x14ac:dyDescent="0.25">
      <c r="A56" s="30"/>
      <c r="B56" s="45" t="s">
        <v>70</v>
      </c>
      <c r="C56" s="33">
        <v>6.19</v>
      </c>
    </row>
    <row r="57" spans="1:3" ht="30" x14ac:dyDescent="0.25">
      <c r="A57" s="30"/>
      <c r="B57" s="45" t="s">
        <v>71</v>
      </c>
      <c r="C57" s="33">
        <v>3.21</v>
      </c>
    </row>
    <row r="58" spans="1:3" ht="30" x14ac:dyDescent="0.25">
      <c r="A58" s="51"/>
      <c r="B58" s="45" t="s">
        <v>72</v>
      </c>
      <c r="C58" s="33">
        <v>0.89</v>
      </c>
    </row>
    <row r="59" spans="1:3" x14ac:dyDescent="0.25">
      <c r="A59" s="51"/>
      <c r="B59" s="45" t="s">
        <v>73</v>
      </c>
      <c r="C59" s="52">
        <v>0.38</v>
      </c>
    </row>
    <row r="60" spans="1:3" x14ac:dyDescent="0.25">
      <c r="A60" s="51"/>
      <c r="B60" s="45" t="s">
        <v>74</v>
      </c>
      <c r="C60" s="52">
        <v>3.05</v>
      </c>
    </row>
    <row r="61" spans="1:3" x14ac:dyDescent="0.25">
      <c r="A61" s="51"/>
      <c r="B61" s="45" t="s">
        <v>75</v>
      </c>
      <c r="C61" s="52">
        <v>0.48</v>
      </c>
    </row>
    <row r="62" spans="1:3" x14ac:dyDescent="0.25">
      <c r="A62" s="30"/>
      <c r="B62" s="45" t="s">
        <v>76</v>
      </c>
      <c r="C62" s="33">
        <v>2.2599999999999998</v>
      </c>
    </row>
    <row r="63" spans="1:3" x14ac:dyDescent="0.25">
      <c r="A63" s="30"/>
      <c r="B63" s="45" t="s">
        <v>77</v>
      </c>
      <c r="C63" s="33">
        <v>0.18</v>
      </c>
    </row>
    <row r="64" spans="1:3" x14ac:dyDescent="0.25">
      <c r="A64" s="30"/>
      <c r="B64" s="45" t="s">
        <v>78</v>
      </c>
      <c r="C64" s="33">
        <v>0.03</v>
      </c>
    </row>
    <row r="65" spans="1:3" x14ac:dyDescent="0.25">
      <c r="A65" s="53"/>
      <c r="B65" s="45" t="s">
        <v>79</v>
      </c>
      <c r="C65" s="33">
        <v>3.94</v>
      </c>
    </row>
    <row r="66" spans="1:3" x14ac:dyDescent="0.25">
      <c r="A66" s="54"/>
      <c r="B66" s="45" t="s">
        <v>80</v>
      </c>
      <c r="C66" s="33">
        <v>19.190000000000001</v>
      </c>
    </row>
    <row r="67" spans="1:3" ht="30" x14ac:dyDescent="0.25">
      <c r="A67" s="54"/>
      <c r="B67" s="47" t="s">
        <v>81</v>
      </c>
      <c r="C67" s="33">
        <v>0.5</v>
      </c>
    </row>
    <row r="68" spans="1:3" x14ac:dyDescent="0.25">
      <c r="A68" s="55">
        <v>18</v>
      </c>
      <c r="B68" s="36" t="s">
        <v>82</v>
      </c>
      <c r="C68" s="33">
        <v>25.7</v>
      </c>
    </row>
    <row r="69" spans="1:3" ht="31.5" x14ac:dyDescent="0.25">
      <c r="A69" s="56">
        <v>19</v>
      </c>
      <c r="B69" s="19" t="s">
        <v>30</v>
      </c>
      <c r="C69" s="32">
        <v>160.22999999999999</v>
      </c>
    </row>
    <row r="70" spans="1:3" ht="29.25" x14ac:dyDescent="0.25">
      <c r="A70" s="57"/>
      <c r="B70" s="58" t="s">
        <v>95</v>
      </c>
      <c r="C70" s="59">
        <f>C18-C29</f>
        <v>174.01999999999998</v>
      </c>
    </row>
    <row r="71" spans="1:3" ht="31.5" x14ac:dyDescent="0.25">
      <c r="A71" s="7"/>
      <c r="B71" s="64" t="s">
        <v>84</v>
      </c>
      <c r="C71" s="16">
        <v>381.82</v>
      </c>
    </row>
    <row r="72" spans="1:3" x14ac:dyDescent="0.25">
      <c r="C72" s="41"/>
    </row>
  </sheetData>
  <pageMargins left="0.7" right="0.7" top="0.33" bottom="0.26" header="0.3" footer="0.3"/>
  <pageSetup paperSize="9" scale="53" orientation="portrait" verticalDpi="0" r:id="rId1"/>
  <rowBreaks count="1" manualBreakCount="1">
    <brk id="7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view="pageBreakPreview" zoomScale="60" zoomScaleNormal="100" workbookViewId="0">
      <selection activeCell="G8" sqref="G8"/>
    </sheetView>
  </sheetViews>
  <sheetFormatPr defaultRowHeight="15.75" x14ac:dyDescent="0.25"/>
  <cols>
    <col min="1" max="1" width="6.85546875" style="1" customWidth="1"/>
    <col min="2" max="2" width="93.7109375" style="3" customWidth="1"/>
    <col min="3" max="3" width="55.42578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3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5.17</v>
      </c>
    </row>
    <row r="6" spans="1:3" ht="31.5" x14ac:dyDescent="0.25">
      <c r="A6" s="29"/>
      <c r="B6" s="35" t="s">
        <v>83</v>
      </c>
      <c r="C6" s="26">
        <v>311.66000000000003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1538.0699999999997</v>
      </c>
    </row>
    <row r="8" spans="1:3" ht="31.5" x14ac:dyDescent="0.3">
      <c r="A8" s="11">
        <v>2</v>
      </c>
      <c r="B8" s="15" t="s">
        <v>29</v>
      </c>
      <c r="C8" s="18">
        <v>1411.09</v>
      </c>
    </row>
    <row r="9" spans="1:3" ht="31.5" x14ac:dyDescent="0.3">
      <c r="A9" s="11">
        <v>3</v>
      </c>
      <c r="B9" s="19" t="s">
        <v>30</v>
      </c>
      <c r="C9" s="16">
        <v>102.63</v>
      </c>
    </row>
    <row r="10" spans="1:3" ht="20.25" x14ac:dyDescent="0.3">
      <c r="A10" s="11">
        <v>4</v>
      </c>
      <c r="B10" s="19" t="s">
        <v>31</v>
      </c>
      <c r="C10" s="16">
        <f>+C11+C12+C13+C14+C15</f>
        <v>24.35</v>
      </c>
    </row>
    <row r="11" spans="1:3" x14ac:dyDescent="0.25">
      <c r="A11" s="42"/>
      <c r="B11" s="45" t="s">
        <v>33</v>
      </c>
      <c r="C11" s="26">
        <v>7.71</v>
      </c>
    </row>
    <row r="12" spans="1:3" ht="30" x14ac:dyDescent="0.25">
      <c r="A12" s="42"/>
      <c r="B12" s="45" t="s">
        <v>35</v>
      </c>
      <c r="C12" s="52">
        <v>11.36</v>
      </c>
    </row>
    <row r="13" spans="1:3" x14ac:dyDescent="0.25">
      <c r="A13" s="42"/>
      <c r="B13" s="40" t="s">
        <v>36</v>
      </c>
      <c r="C13" s="26">
        <v>1.18</v>
      </c>
    </row>
    <row r="14" spans="1:3" ht="30" x14ac:dyDescent="0.25">
      <c r="A14" s="42"/>
      <c r="B14" s="45" t="s">
        <v>37</v>
      </c>
      <c r="C14" s="26">
        <v>1.8</v>
      </c>
    </row>
    <row r="15" spans="1:3" x14ac:dyDescent="0.25">
      <c r="A15" s="68"/>
      <c r="B15" s="40" t="s">
        <v>38</v>
      </c>
      <c r="C15" s="26">
        <v>2.2999999999999998</v>
      </c>
    </row>
    <row r="16" spans="1:3" ht="18.75" x14ac:dyDescent="0.25">
      <c r="A16" s="20"/>
      <c r="B16" s="21" t="s">
        <v>39</v>
      </c>
      <c r="C16" s="22">
        <f>C7/C17*100</f>
        <v>101.20013422553838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1519.83</v>
      </c>
    </row>
    <row r="18" spans="1:3" ht="31.5" x14ac:dyDescent="0.3">
      <c r="A18" s="11">
        <v>2</v>
      </c>
      <c r="B18" s="15" t="s">
        <v>29</v>
      </c>
      <c r="C18" s="18">
        <v>1393.31</v>
      </c>
    </row>
    <row r="19" spans="1:3" ht="31.5" x14ac:dyDescent="0.3">
      <c r="A19" s="11">
        <v>3</v>
      </c>
      <c r="B19" s="19" t="s">
        <v>30</v>
      </c>
      <c r="C19" s="16">
        <v>102.47</v>
      </c>
    </row>
    <row r="20" spans="1:3" ht="20.25" x14ac:dyDescent="0.3">
      <c r="A20" s="11">
        <v>4</v>
      </c>
      <c r="B20" s="19" t="s">
        <v>31</v>
      </c>
      <c r="C20" s="16">
        <f>+C21+C22+C23+C24+C25+C26</f>
        <v>24.05</v>
      </c>
    </row>
    <row r="21" spans="1:3" x14ac:dyDescent="0.25">
      <c r="A21" s="42"/>
      <c r="B21" s="45" t="s">
        <v>33</v>
      </c>
      <c r="C21" s="26">
        <v>7.44</v>
      </c>
    </row>
    <row r="22" spans="1:3" ht="30" x14ac:dyDescent="0.25">
      <c r="A22" s="42"/>
      <c r="B22" s="45" t="s">
        <v>35</v>
      </c>
      <c r="C22" s="52">
        <v>11.29</v>
      </c>
    </row>
    <row r="23" spans="1:3" x14ac:dyDescent="0.25">
      <c r="A23" s="42"/>
      <c r="B23" s="40" t="s">
        <v>36</v>
      </c>
      <c r="C23" s="26">
        <v>0.99</v>
      </c>
    </row>
    <row r="24" spans="1:3" ht="30" x14ac:dyDescent="0.25">
      <c r="A24" s="42"/>
      <c r="B24" s="45" t="s">
        <v>37</v>
      </c>
      <c r="C24" s="26">
        <v>1.5</v>
      </c>
    </row>
    <row r="25" spans="1:3" x14ac:dyDescent="0.25">
      <c r="A25" s="70"/>
      <c r="B25" s="45" t="s">
        <v>85</v>
      </c>
      <c r="C25" s="26">
        <v>0.53</v>
      </c>
    </row>
    <row r="26" spans="1:3" x14ac:dyDescent="0.25">
      <c r="A26" s="68"/>
      <c r="B26" s="40" t="s">
        <v>38</v>
      </c>
      <c r="C26" s="26">
        <v>2.2999999999999998</v>
      </c>
    </row>
    <row r="27" spans="1:3" x14ac:dyDescent="0.25">
      <c r="A27" s="27"/>
      <c r="B27" s="28" t="s">
        <v>41</v>
      </c>
      <c r="C27" s="16">
        <f>C28+C47+C65+C67+C68</f>
        <v>1780.03</v>
      </c>
    </row>
    <row r="28" spans="1:3" ht="20.25" x14ac:dyDescent="0.25">
      <c r="A28" s="30">
        <v>1</v>
      </c>
      <c r="B28" s="31" t="s">
        <v>42</v>
      </c>
      <c r="C28" s="16">
        <f>C29+C30+C31+C32+C33+C38+C44</f>
        <v>1411.74</v>
      </c>
    </row>
    <row r="29" spans="1:3" x14ac:dyDescent="0.25">
      <c r="A29" s="30">
        <v>2</v>
      </c>
      <c r="B29" s="15" t="s">
        <v>43</v>
      </c>
      <c r="C29" s="33">
        <v>282.32</v>
      </c>
    </row>
    <row r="30" spans="1:3" x14ac:dyDescent="0.25">
      <c r="A30" s="30">
        <v>4</v>
      </c>
      <c r="B30" s="36" t="s">
        <v>45</v>
      </c>
      <c r="C30" s="33">
        <v>393.65</v>
      </c>
    </row>
    <row r="31" spans="1:3" x14ac:dyDescent="0.25">
      <c r="A31" s="30">
        <v>5</v>
      </c>
      <c r="B31" s="36" t="s">
        <v>46</v>
      </c>
      <c r="C31" s="33">
        <v>67.84</v>
      </c>
    </row>
    <row r="32" spans="1:3" ht="47.25" x14ac:dyDescent="0.25">
      <c r="A32" s="30">
        <v>6</v>
      </c>
      <c r="B32" s="36" t="s">
        <v>47</v>
      </c>
      <c r="C32" s="33">
        <v>11.28</v>
      </c>
    </row>
    <row r="33" spans="1:3" x14ac:dyDescent="0.25">
      <c r="A33" s="30">
        <v>7</v>
      </c>
      <c r="B33" s="37" t="s">
        <v>48</v>
      </c>
      <c r="C33" s="33">
        <f>C34+C35+C36+C37</f>
        <v>610.38</v>
      </c>
    </row>
    <row r="34" spans="1:3" x14ac:dyDescent="0.25">
      <c r="A34" s="30"/>
      <c r="B34" s="40" t="s">
        <v>49</v>
      </c>
      <c r="C34" s="34">
        <v>20.45</v>
      </c>
    </row>
    <row r="35" spans="1:3" ht="30" x14ac:dyDescent="0.25">
      <c r="A35" s="42"/>
      <c r="B35" s="40" t="s">
        <v>86</v>
      </c>
      <c r="C35" s="33">
        <v>25.33</v>
      </c>
    </row>
    <row r="36" spans="1:3" x14ac:dyDescent="0.25">
      <c r="A36" s="43"/>
      <c r="B36" s="40" t="s">
        <v>51</v>
      </c>
      <c r="C36" s="33">
        <v>511.2</v>
      </c>
    </row>
    <row r="37" spans="1:3" ht="30" x14ac:dyDescent="0.25">
      <c r="A37" s="30"/>
      <c r="B37" s="40" t="s">
        <v>52</v>
      </c>
      <c r="C37" s="33">
        <v>53.4</v>
      </c>
    </row>
    <row r="38" spans="1:3" ht="47.25" x14ac:dyDescent="0.25">
      <c r="A38" s="30">
        <v>8</v>
      </c>
      <c r="B38" s="37" t="s">
        <v>54</v>
      </c>
      <c r="C38" s="16">
        <f t="shared" ref="C38" si="2">C39+C40+C41+C42+C43</f>
        <v>28.83</v>
      </c>
    </row>
    <row r="39" spans="1:3" x14ac:dyDescent="0.25">
      <c r="A39" s="30"/>
      <c r="B39" s="44" t="s">
        <v>55</v>
      </c>
      <c r="C39" s="33">
        <v>6.7</v>
      </c>
    </row>
    <row r="40" spans="1:3" x14ac:dyDescent="0.25">
      <c r="A40" s="30"/>
      <c r="B40" s="44" t="s">
        <v>56</v>
      </c>
      <c r="C40" s="33">
        <v>2.04</v>
      </c>
    </row>
    <row r="41" spans="1:3" x14ac:dyDescent="0.25">
      <c r="A41" s="30"/>
      <c r="B41" s="44" t="s">
        <v>57</v>
      </c>
      <c r="C41" s="33">
        <v>11.45</v>
      </c>
    </row>
    <row r="42" spans="1:3" x14ac:dyDescent="0.25">
      <c r="A42" s="30"/>
      <c r="B42" s="44" t="s">
        <v>58</v>
      </c>
      <c r="C42" s="33">
        <v>7.82</v>
      </c>
    </row>
    <row r="43" spans="1:3" x14ac:dyDescent="0.25">
      <c r="A43" s="30"/>
      <c r="B43" s="40" t="s">
        <v>59</v>
      </c>
      <c r="C43" s="33">
        <v>0.82</v>
      </c>
    </row>
    <row r="44" spans="1:3" x14ac:dyDescent="0.25">
      <c r="A44" s="30">
        <v>9</v>
      </c>
      <c r="B44" s="36" t="s">
        <v>60</v>
      </c>
      <c r="C44" s="46">
        <f t="shared" ref="C44" si="3">C45+C46</f>
        <v>17.440000000000001</v>
      </c>
    </row>
    <row r="45" spans="1:3" x14ac:dyDescent="0.25">
      <c r="A45" s="30"/>
      <c r="B45" s="45" t="s">
        <v>61</v>
      </c>
      <c r="C45" s="33">
        <v>14.24</v>
      </c>
    </row>
    <row r="46" spans="1:3" x14ac:dyDescent="0.25">
      <c r="A46" s="30"/>
      <c r="B46" s="45" t="s">
        <v>62</v>
      </c>
      <c r="C46" s="33">
        <v>3.2</v>
      </c>
    </row>
    <row r="47" spans="1:3" x14ac:dyDescent="0.25">
      <c r="A47" s="30">
        <v>10</v>
      </c>
      <c r="B47" s="15" t="s">
        <v>63</v>
      </c>
      <c r="C47" s="16">
        <f>C48+C49+C50+C51+C53</f>
        <v>243.07000000000002</v>
      </c>
    </row>
    <row r="48" spans="1:3" x14ac:dyDescent="0.25">
      <c r="A48" s="30">
        <v>11</v>
      </c>
      <c r="B48" s="15" t="s">
        <v>64</v>
      </c>
      <c r="C48" s="33">
        <v>60.28</v>
      </c>
    </row>
    <row r="49" spans="1:3" x14ac:dyDescent="0.25">
      <c r="A49" s="30">
        <v>12</v>
      </c>
      <c r="B49" s="47" t="s">
        <v>65</v>
      </c>
      <c r="C49" s="33">
        <v>128.21</v>
      </c>
    </row>
    <row r="50" spans="1:3" x14ac:dyDescent="0.25">
      <c r="A50" s="30">
        <v>13</v>
      </c>
      <c r="B50" s="47" t="s">
        <v>46</v>
      </c>
      <c r="C50" s="33">
        <v>38.72</v>
      </c>
    </row>
    <row r="51" spans="1:3" x14ac:dyDescent="0.25">
      <c r="A51" s="30">
        <v>14</v>
      </c>
      <c r="B51" s="37" t="s">
        <v>66</v>
      </c>
      <c r="C51" s="16">
        <f t="shared" ref="C51" si="4">C52</f>
        <v>2.71</v>
      </c>
    </row>
    <row r="52" spans="1:3" x14ac:dyDescent="0.25">
      <c r="A52" s="30"/>
      <c r="B52" s="47" t="s">
        <v>67</v>
      </c>
      <c r="C52" s="33">
        <v>2.71</v>
      </c>
    </row>
    <row r="53" spans="1:3" ht="31.5" x14ac:dyDescent="0.25">
      <c r="A53" s="30">
        <v>15</v>
      </c>
      <c r="B53" s="19" t="s">
        <v>68</v>
      </c>
      <c r="C53" s="16">
        <f t="shared" ref="C53" si="5">C54+C55+C56+C57+C58+C59+C60+C61+C62+C63+C64+C66</f>
        <v>13.15</v>
      </c>
    </row>
    <row r="54" spans="1:3" x14ac:dyDescent="0.25">
      <c r="A54" s="30"/>
      <c r="B54" s="45" t="s">
        <v>69</v>
      </c>
      <c r="C54" s="33">
        <v>0.25</v>
      </c>
    </row>
    <row r="55" spans="1:3" x14ac:dyDescent="0.25">
      <c r="A55" s="30"/>
      <c r="B55" s="45" t="s">
        <v>70</v>
      </c>
      <c r="C55" s="33">
        <v>3.78</v>
      </c>
    </row>
    <row r="56" spans="1:3" ht="30" x14ac:dyDescent="0.25">
      <c r="A56" s="30"/>
      <c r="B56" s="45" t="s">
        <v>71</v>
      </c>
      <c r="C56" s="33">
        <v>1.96</v>
      </c>
    </row>
    <row r="57" spans="1:3" ht="30" x14ac:dyDescent="0.25">
      <c r="A57" s="51"/>
      <c r="B57" s="45" t="s">
        <v>72</v>
      </c>
      <c r="C57" s="33">
        <v>0.54</v>
      </c>
    </row>
    <row r="58" spans="1:3" x14ac:dyDescent="0.25">
      <c r="A58" s="51"/>
      <c r="B58" s="45" t="s">
        <v>73</v>
      </c>
      <c r="C58" s="52">
        <v>0.23</v>
      </c>
    </row>
    <row r="59" spans="1:3" x14ac:dyDescent="0.25">
      <c r="A59" s="51"/>
      <c r="B59" s="45" t="s">
        <v>74</v>
      </c>
      <c r="C59" s="52">
        <v>1.86</v>
      </c>
    </row>
    <row r="60" spans="1:3" x14ac:dyDescent="0.25">
      <c r="A60" s="51"/>
      <c r="B60" s="45" t="s">
        <v>75</v>
      </c>
      <c r="C60" s="52">
        <v>0.28999999999999998</v>
      </c>
    </row>
    <row r="61" spans="1:3" x14ac:dyDescent="0.25">
      <c r="A61" s="30"/>
      <c r="B61" s="45" t="s">
        <v>76</v>
      </c>
      <c r="C61" s="33">
        <v>1.38</v>
      </c>
    </row>
    <row r="62" spans="1:3" x14ac:dyDescent="0.25">
      <c r="A62" s="30"/>
      <c r="B62" s="45" t="s">
        <v>77</v>
      </c>
      <c r="C62" s="33">
        <v>0.11</v>
      </c>
    </row>
    <row r="63" spans="1:3" x14ac:dyDescent="0.25">
      <c r="A63" s="30"/>
      <c r="B63" s="45" t="s">
        <v>78</v>
      </c>
      <c r="C63" s="33">
        <v>0.05</v>
      </c>
    </row>
    <row r="64" spans="1:3" x14ac:dyDescent="0.25">
      <c r="A64" s="53"/>
      <c r="B64" s="45" t="s">
        <v>79</v>
      </c>
      <c r="C64" s="33">
        <v>2.4</v>
      </c>
    </row>
    <row r="65" spans="1:3" x14ac:dyDescent="0.25">
      <c r="A65" s="54"/>
      <c r="B65" s="45" t="s">
        <v>80</v>
      </c>
      <c r="C65" s="33">
        <v>11.72</v>
      </c>
    </row>
    <row r="66" spans="1:3" ht="30" x14ac:dyDescent="0.25">
      <c r="A66" s="54"/>
      <c r="B66" s="47" t="s">
        <v>81</v>
      </c>
      <c r="C66" s="33">
        <v>0.3</v>
      </c>
    </row>
    <row r="67" spans="1:3" x14ac:dyDescent="0.25">
      <c r="A67" s="55">
        <v>18</v>
      </c>
      <c r="B67" s="36" t="s">
        <v>82</v>
      </c>
      <c r="C67" s="33">
        <v>15.7</v>
      </c>
    </row>
    <row r="68" spans="1:3" ht="31.5" x14ac:dyDescent="0.25">
      <c r="A68" s="56">
        <v>19</v>
      </c>
      <c r="B68" s="19" t="s">
        <v>30</v>
      </c>
      <c r="C68" s="32">
        <v>97.8</v>
      </c>
    </row>
    <row r="69" spans="1:3" ht="29.25" x14ac:dyDescent="0.25">
      <c r="A69" s="57"/>
      <c r="B69" s="58" t="s">
        <v>95</v>
      </c>
      <c r="C69" s="59">
        <f>C17-C27</f>
        <v>-260.20000000000005</v>
      </c>
    </row>
    <row r="70" spans="1:3" ht="31.5" x14ac:dyDescent="0.25">
      <c r="A70" s="7"/>
      <c r="B70" s="64" t="s">
        <v>84</v>
      </c>
      <c r="C70" s="16">
        <v>124.99</v>
      </c>
    </row>
    <row r="71" spans="1:3" x14ac:dyDescent="0.25">
      <c r="C71" s="41"/>
    </row>
  </sheetData>
  <pageMargins left="0.7" right="0.7" top="0.3" bottom="0.27" header="0.3" footer="0.3"/>
  <pageSetup paperSize="9" scale="54" orientation="portrait" verticalDpi="0" r:id="rId1"/>
  <rowBreaks count="1" manualBreakCount="1">
    <brk id="7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view="pageBreakPreview" topLeftCell="A16" zoomScale="60" zoomScaleNormal="100" workbookViewId="0">
      <selection activeCell="C34" sqref="C34"/>
    </sheetView>
  </sheetViews>
  <sheetFormatPr defaultRowHeight="15.75" x14ac:dyDescent="0.25"/>
  <cols>
    <col min="1" max="1" width="6.85546875" style="1" customWidth="1"/>
    <col min="2" max="2" width="104.140625" style="3" customWidth="1"/>
    <col min="3" max="3" width="50.140625" style="71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92</v>
      </c>
    </row>
    <row r="4" spans="1:3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8.1300000000000008</v>
      </c>
    </row>
    <row r="6" spans="1:3" ht="31.5" x14ac:dyDescent="0.25">
      <c r="A6" s="29"/>
      <c r="B6" s="35" t="s">
        <v>83</v>
      </c>
      <c r="C6" s="26">
        <v>310.02999999999997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2445.63</v>
      </c>
    </row>
    <row r="8" spans="1:3" ht="31.5" x14ac:dyDescent="0.3">
      <c r="A8" s="11">
        <v>2</v>
      </c>
      <c r="B8" s="15" t="s">
        <v>29</v>
      </c>
      <c r="C8" s="18">
        <v>2218.98</v>
      </c>
    </row>
    <row r="9" spans="1:3" ht="31.5" x14ac:dyDescent="0.3">
      <c r="A9" s="11">
        <v>3</v>
      </c>
      <c r="B9" s="19" t="s">
        <v>30</v>
      </c>
      <c r="C9" s="16">
        <v>161.38999999999999</v>
      </c>
    </row>
    <row r="10" spans="1:3" ht="20.25" x14ac:dyDescent="0.3">
      <c r="A10" s="11">
        <v>4</v>
      </c>
      <c r="B10" s="19" t="s">
        <v>31</v>
      </c>
      <c r="C10" s="16">
        <f>C11+C12+C13+C14+C15+C16</f>
        <v>65.260000000000005</v>
      </c>
    </row>
    <row r="11" spans="1:3" ht="30" x14ac:dyDescent="0.25">
      <c r="A11" s="42"/>
      <c r="B11" s="45" t="s">
        <v>32</v>
      </c>
      <c r="C11" s="26">
        <v>29.04</v>
      </c>
    </row>
    <row r="12" spans="1:3" x14ac:dyDescent="0.25">
      <c r="A12" s="42"/>
      <c r="B12" s="45" t="s">
        <v>33</v>
      </c>
      <c r="C12" s="26">
        <v>12.13</v>
      </c>
    </row>
    <row r="13" spans="1:3" ht="30" x14ac:dyDescent="0.25">
      <c r="A13" s="42"/>
      <c r="B13" s="45" t="s">
        <v>35</v>
      </c>
      <c r="C13" s="52">
        <v>17.86</v>
      </c>
    </row>
    <row r="14" spans="1:3" x14ac:dyDescent="0.25">
      <c r="A14" s="42"/>
      <c r="B14" s="40" t="s">
        <v>36</v>
      </c>
      <c r="C14" s="26">
        <v>1.85</v>
      </c>
    </row>
    <row r="15" spans="1:3" ht="30" x14ac:dyDescent="0.25">
      <c r="A15" s="42"/>
      <c r="B15" s="45" t="s">
        <v>37</v>
      </c>
      <c r="C15" s="26">
        <v>3</v>
      </c>
    </row>
    <row r="16" spans="1:3" x14ac:dyDescent="0.25">
      <c r="A16" s="68"/>
      <c r="B16" s="40" t="s">
        <v>38</v>
      </c>
      <c r="C16" s="26">
        <v>1.38</v>
      </c>
    </row>
    <row r="17" spans="1:3" ht="18.75" x14ac:dyDescent="0.25">
      <c r="A17" s="20"/>
      <c r="B17" s="21" t="s">
        <v>39</v>
      </c>
      <c r="C17" s="22">
        <f>C7/C18*100</f>
        <v>101.18703815568446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2416.94</v>
      </c>
    </row>
    <row r="19" spans="1:3" ht="31.5" x14ac:dyDescent="0.3">
      <c r="A19" s="11">
        <v>2</v>
      </c>
      <c r="B19" s="15" t="s">
        <v>29</v>
      </c>
      <c r="C19" s="18">
        <v>2191.0300000000002</v>
      </c>
    </row>
    <row r="20" spans="1:3" ht="31.5" x14ac:dyDescent="0.3">
      <c r="A20" s="11">
        <v>3</v>
      </c>
      <c r="B20" s="19" t="s">
        <v>30</v>
      </c>
      <c r="C20" s="16">
        <v>161.13999999999999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64.77</v>
      </c>
    </row>
    <row r="22" spans="1:3" ht="30" x14ac:dyDescent="0.25">
      <c r="A22" s="42"/>
      <c r="B22" s="45" t="s">
        <v>32</v>
      </c>
      <c r="C22" s="26">
        <v>29.04</v>
      </c>
    </row>
    <row r="23" spans="1:3" x14ac:dyDescent="0.25">
      <c r="A23" s="42"/>
      <c r="B23" s="45" t="s">
        <v>33</v>
      </c>
      <c r="C23" s="26">
        <v>11.7</v>
      </c>
    </row>
    <row r="24" spans="1:3" ht="30" x14ac:dyDescent="0.25">
      <c r="A24" s="42"/>
      <c r="B24" s="45" t="s">
        <v>35</v>
      </c>
      <c r="C24" s="52">
        <v>17.760000000000002</v>
      </c>
    </row>
    <row r="25" spans="1:3" x14ac:dyDescent="0.25">
      <c r="A25" s="42"/>
      <c r="B25" s="40" t="s">
        <v>36</v>
      </c>
      <c r="C25" s="26">
        <v>1.56</v>
      </c>
    </row>
    <row r="26" spans="1:3" ht="30" x14ac:dyDescent="0.25">
      <c r="A26" s="42"/>
      <c r="B26" s="45" t="s">
        <v>37</v>
      </c>
      <c r="C26" s="26">
        <v>2.5</v>
      </c>
    </row>
    <row r="27" spans="1:3" x14ac:dyDescent="0.25">
      <c r="A27" s="70"/>
      <c r="B27" s="45" t="s">
        <v>85</v>
      </c>
      <c r="C27" s="26">
        <v>0.83</v>
      </c>
    </row>
    <row r="28" spans="1:3" x14ac:dyDescent="0.25">
      <c r="A28" s="68"/>
      <c r="B28" s="40" t="s">
        <v>38</v>
      </c>
      <c r="C28" s="26">
        <v>1.38</v>
      </c>
    </row>
    <row r="29" spans="1:3" x14ac:dyDescent="0.25">
      <c r="A29" s="27"/>
      <c r="B29" s="28" t="s">
        <v>41</v>
      </c>
      <c r="C29" s="16">
        <f>C30+C50+C68+C70+C71</f>
        <v>2536.2900000000004</v>
      </c>
    </row>
    <row r="30" spans="1:3" ht="20.25" x14ac:dyDescent="0.25">
      <c r="A30" s="30">
        <v>1</v>
      </c>
      <c r="B30" s="31" t="s">
        <v>42</v>
      </c>
      <c r="C30" s="16">
        <f>C31+C32+C33+C34+C35+C41+C47</f>
        <v>1957.22</v>
      </c>
    </row>
    <row r="31" spans="1:3" x14ac:dyDescent="0.25">
      <c r="A31" s="30">
        <v>2</v>
      </c>
      <c r="B31" s="15" t="s">
        <v>43</v>
      </c>
      <c r="C31" s="33">
        <v>443.96</v>
      </c>
    </row>
    <row r="32" spans="1:3" x14ac:dyDescent="0.25">
      <c r="A32" s="30">
        <v>4</v>
      </c>
      <c r="B32" s="36" t="s">
        <v>45</v>
      </c>
      <c r="C32" s="33">
        <v>619.02</v>
      </c>
    </row>
    <row r="33" spans="1:3" x14ac:dyDescent="0.25">
      <c r="A33" s="30">
        <v>5</v>
      </c>
      <c r="B33" s="36" t="s">
        <v>46</v>
      </c>
      <c r="C33" s="33">
        <v>106.68</v>
      </c>
    </row>
    <row r="34" spans="1:3" ht="47.25" x14ac:dyDescent="0.25">
      <c r="A34" s="30">
        <v>6</v>
      </c>
      <c r="B34" s="36" t="s">
        <v>47</v>
      </c>
      <c r="C34" s="33">
        <v>17.739999999999998</v>
      </c>
    </row>
    <row r="35" spans="1:3" x14ac:dyDescent="0.25">
      <c r="A35" s="30">
        <v>7</v>
      </c>
      <c r="B35" s="37" t="s">
        <v>48</v>
      </c>
      <c r="C35" s="33">
        <f>C36+C37+C38+C39+C40</f>
        <v>696.86</v>
      </c>
    </row>
    <row r="36" spans="1:3" x14ac:dyDescent="0.25">
      <c r="A36" s="30"/>
      <c r="B36" s="40" t="s">
        <v>49</v>
      </c>
      <c r="C36" s="33">
        <v>55</v>
      </c>
    </row>
    <row r="37" spans="1:3" x14ac:dyDescent="0.25">
      <c r="A37" s="30"/>
      <c r="B37" s="40" t="s">
        <v>50</v>
      </c>
      <c r="C37" s="33">
        <v>244.13</v>
      </c>
    </row>
    <row r="38" spans="1:3" ht="30" x14ac:dyDescent="0.25">
      <c r="A38" s="42"/>
      <c r="B38" s="40" t="s">
        <v>86</v>
      </c>
      <c r="C38" s="33">
        <v>39.83</v>
      </c>
    </row>
    <row r="39" spans="1:3" x14ac:dyDescent="0.25">
      <c r="A39" s="43"/>
      <c r="B39" s="40" t="s">
        <v>51</v>
      </c>
      <c r="C39" s="33">
        <v>250.8</v>
      </c>
    </row>
    <row r="40" spans="1:3" ht="30" x14ac:dyDescent="0.25">
      <c r="A40" s="30"/>
      <c r="B40" s="40" t="s">
        <v>52</v>
      </c>
      <c r="C40" s="33">
        <v>107.1</v>
      </c>
    </row>
    <row r="41" spans="1:3" ht="47.25" x14ac:dyDescent="0.25">
      <c r="A41" s="30">
        <v>8</v>
      </c>
      <c r="B41" s="37" t="s">
        <v>54</v>
      </c>
      <c r="C41" s="16">
        <f t="shared" ref="C41" si="2">C42+C43+C44+C45+C46</f>
        <v>45.360000000000007</v>
      </c>
    </row>
    <row r="42" spans="1:3" x14ac:dyDescent="0.25">
      <c r="A42" s="30"/>
      <c r="B42" s="44" t="s">
        <v>55</v>
      </c>
      <c r="C42" s="33">
        <v>10.54</v>
      </c>
    </row>
    <row r="43" spans="1:3" x14ac:dyDescent="0.25">
      <c r="A43" s="30"/>
      <c r="B43" s="44" t="s">
        <v>56</v>
      </c>
      <c r="C43" s="33">
        <v>3.22</v>
      </c>
    </row>
    <row r="44" spans="1:3" x14ac:dyDescent="0.25">
      <c r="A44" s="30"/>
      <c r="B44" s="44" t="s">
        <v>57</v>
      </c>
      <c r="C44" s="33">
        <v>18.010000000000002</v>
      </c>
    </row>
    <row r="45" spans="1:3" x14ac:dyDescent="0.25">
      <c r="A45" s="30"/>
      <c r="B45" s="44" t="s">
        <v>58</v>
      </c>
      <c r="C45" s="33">
        <v>12.3</v>
      </c>
    </row>
    <row r="46" spans="1:3" x14ac:dyDescent="0.25">
      <c r="A46" s="30"/>
      <c r="B46" s="40" t="s">
        <v>59</v>
      </c>
      <c r="C46" s="33">
        <v>1.29</v>
      </c>
    </row>
    <row r="47" spans="1:3" x14ac:dyDescent="0.25">
      <c r="A47" s="30">
        <v>9</v>
      </c>
      <c r="B47" s="36" t="s">
        <v>60</v>
      </c>
      <c r="C47" s="46">
        <f t="shared" ref="C47" si="3">C48+C49</f>
        <v>27.599999999999998</v>
      </c>
    </row>
    <row r="48" spans="1:3" x14ac:dyDescent="0.25">
      <c r="A48" s="30"/>
      <c r="B48" s="45" t="s">
        <v>61</v>
      </c>
      <c r="C48" s="33">
        <v>22.4</v>
      </c>
    </row>
    <row r="49" spans="1:3" x14ac:dyDescent="0.25">
      <c r="A49" s="30"/>
      <c r="B49" s="45" t="s">
        <v>62</v>
      </c>
      <c r="C49" s="33">
        <v>5.2</v>
      </c>
    </row>
    <row r="50" spans="1:3" x14ac:dyDescent="0.25">
      <c r="A50" s="30">
        <v>10</v>
      </c>
      <c r="B50" s="15" t="s">
        <v>63</v>
      </c>
      <c r="C50" s="16">
        <f>C51+C52+C53+C54+C56</f>
        <v>382.25</v>
      </c>
    </row>
    <row r="51" spans="1:3" x14ac:dyDescent="0.25">
      <c r="A51" s="30">
        <v>11</v>
      </c>
      <c r="B51" s="15" t="s">
        <v>64</v>
      </c>
      <c r="C51" s="33">
        <v>94.8</v>
      </c>
    </row>
    <row r="52" spans="1:3" x14ac:dyDescent="0.25">
      <c r="A52" s="30">
        <v>12</v>
      </c>
      <c r="B52" s="47" t="s">
        <v>65</v>
      </c>
      <c r="C52" s="33">
        <v>201.61</v>
      </c>
    </row>
    <row r="53" spans="1:3" x14ac:dyDescent="0.25">
      <c r="A53" s="30">
        <v>13</v>
      </c>
      <c r="B53" s="47" t="s">
        <v>46</v>
      </c>
      <c r="C53" s="33">
        <v>60.89</v>
      </c>
    </row>
    <row r="54" spans="1:3" x14ac:dyDescent="0.25">
      <c r="A54" s="30">
        <v>14</v>
      </c>
      <c r="B54" s="37" t="s">
        <v>66</v>
      </c>
      <c r="C54" s="16">
        <f t="shared" ref="C54" si="4">C55</f>
        <v>4.26</v>
      </c>
    </row>
    <row r="55" spans="1:3" x14ac:dyDescent="0.25">
      <c r="A55" s="30"/>
      <c r="B55" s="47" t="s">
        <v>67</v>
      </c>
      <c r="C55" s="33">
        <v>4.26</v>
      </c>
    </row>
    <row r="56" spans="1:3" ht="31.5" x14ac:dyDescent="0.25">
      <c r="A56" s="30">
        <v>15</v>
      </c>
      <c r="B56" s="19" t="s">
        <v>68</v>
      </c>
      <c r="C56" s="16">
        <f t="shared" ref="C56" si="5">C57+C58+C59+C60+C61+C62+C63+C64+C65+C66+C67+C69</f>
        <v>20.690000000000005</v>
      </c>
    </row>
    <row r="57" spans="1:3" x14ac:dyDescent="0.25">
      <c r="A57" s="30"/>
      <c r="B57" s="45" t="s">
        <v>69</v>
      </c>
      <c r="C57" s="33">
        <v>0.4</v>
      </c>
    </row>
    <row r="58" spans="1:3" x14ac:dyDescent="0.25">
      <c r="A58" s="30"/>
      <c r="B58" s="45" t="s">
        <v>70</v>
      </c>
      <c r="C58" s="33">
        <v>5.94</v>
      </c>
    </row>
    <row r="59" spans="1:3" ht="30" x14ac:dyDescent="0.25">
      <c r="A59" s="30"/>
      <c r="B59" s="45" t="s">
        <v>71</v>
      </c>
      <c r="C59" s="33">
        <v>3.08</v>
      </c>
    </row>
    <row r="60" spans="1:3" ht="30" x14ac:dyDescent="0.25">
      <c r="A60" s="51"/>
      <c r="B60" s="45" t="s">
        <v>72</v>
      </c>
      <c r="C60" s="33">
        <v>0.85</v>
      </c>
    </row>
    <row r="61" spans="1:3" x14ac:dyDescent="0.25">
      <c r="A61" s="51"/>
      <c r="B61" s="45" t="s">
        <v>73</v>
      </c>
      <c r="C61" s="52">
        <v>0.37</v>
      </c>
    </row>
    <row r="62" spans="1:3" x14ac:dyDescent="0.25">
      <c r="A62" s="51"/>
      <c r="B62" s="45" t="s">
        <v>74</v>
      </c>
      <c r="C62" s="52">
        <v>2.93</v>
      </c>
    </row>
    <row r="63" spans="1:3" x14ac:dyDescent="0.25">
      <c r="A63" s="51"/>
      <c r="B63" s="45" t="s">
        <v>75</v>
      </c>
      <c r="C63" s="52">
        <v>0.46</v>
      </c>
    </row>
    <row r="64" spans="1:3" x14ac:dyDescent="0.25">
      <c r="A64" s="30"/>
      <c r="B64" s="45" t="s">
        <v>76</v>
      </c>
      <c r="C64" s="33">
        <v>2.17</v>
      </c>
    </row>
    <row r="65" spans="1:3" x14ac:dyDescent="0.25">
      <c r="A65" s="30"/>
      <c r="B65" s="45" t="s">
        <v>77</v>
      </c>
      <c r="C65" s="33">
        <v>0.18</v>
      </c>
    </row>
    <row r="66" spans="1:3" x14ac:dyDescent="0.25">
      <c r="A66" s="30"/>
      <c r="B66" s="45" t="s">
        <v>78</v>
      </c>
      <c r="C66" s="33">
        <v>0.05</v>
      </c>
    </row>
    <row r="67" spans="1:3" x14ac:dyDescent="0.25">
      <c r="A67" s="53"/>
      <c r="B67" s="45" t="s">
        <v>79</v>
      </c>
      <c r="C67" s="33">
        <v>3.78</v>
      </c>
    </row>
    <row r="68" spans="1:3" x14ac:dyDescent="0.25">
      <c r="A68" s="54"/>
      <c r="B68" s="45" t="s">
        <v>80</v>
      </c>
      <c r="C68" s="33">
        <v>18.420000000000002</v>
      </c>
    </row>
    <row r="69" spans="1:3" ht="30" x14ac:dyDescent="0.25">
      <c r="A69" s="54"/>
      <c r="B69" s="47" t="s">
        <v>81</v>
      </c>
      <c r="C69" s="33">
        <v>0.48</v>
      </c>
    </row>
    <row r="70" spans="1:3" x14ac:dyDescent="0.25">
      <c r="A70" s="55">
        <v>18</v>
      </c>
      <c r="B70" s="36" t="s">
        <v>82</v>
      </c>
      <c r="C70" s="33">
        <v>24.6</v>
      </c>
    </row>
    <row r="71" spans="1:3" ht="31.5" x14ac:dyDescent="0.25">
      <c r="A71" s="56">
        <v>19</v>
      </c>
      <c r="B71" s="19" t="s">
        <v>30</v>
      </c>
      <c r="C71" s="32">
        <v>153.80000000000001</v>
      </c>
    </row>
    <row r="72" spans="1:3" ht="29.25" x14ac:dyDescent="0.25">
      <c r="A72" s="57"/>
      <c r="B72" s="58" t="s">
        <v>95</v>
      </c>
      <c r="C72" s="59">
        <f>C18-C29</f>
        <v>-119.35000000000036</v>
      </c>
    </row>
    <row r="73" spans="1:3" ht="31.5" x14ac:dyDescent="0.25">
      <c r="A73" s="7"/>
      <c r="B73" s="64" t="s">
        <v>84</v>
      </c>
      <c r="C73" s="16">
        <v>376.47</v>
      </c>
    </row>
    <row r="74" spans="1:3" x14ac:dyDescent="0.25">
      <c r="C74" s="72"/>
    </row>
  </sheetData>
  <pageMargins left="0.7" right="0.7" top="0.32" bottom="0.28999999999999998" header="0.3" footer="0.3"/>
  <pageSetup paperSize="9" scale="52" orientation="portrait" verticalDpi="0" r:id="rId1"/>
  <rowBreaks count="1" manualBreakCount="1">
    <brk id="7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zoomScale="60" zoomScaleNormal="100" workbookViewId="0">
      <selection activeCell="D13" sqref="D13"/>
    </sheetView>
  </sheetViews>
  <sheetFormatPr defaultRowHeight="15.75" x14ac:dyDescent="0.25"/>
  <cols>
    <col min="1" max="1" width="6.42578125" style="1" customWidth="1"/>
    <col min="2" max="2" width="101.85546875" style="3" customWidth="1"/>
    <col min="3" max="3" width="49.42578125" style="71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x14ac:dyDescent="0.25">
      <c r="A3" s="7"/>
      <c r="B3" s="64"/>
      <c r="C3" s="61" t="s">
        <v>87</v>
      </c>
    </row>
    <row r="4" spans="1:3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17.77</v>
      </c>
    </row>
    <row r="6" spans="1:3" ht="31.5" x14ac:dyDescent="0.25">
      <c r="A6" s="29"/>
      <c r="B6" s="35" t="s">
        <v>83</v>
      </c>
      <c r="C6" s="26">
        <v>1445.71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5468.96</v>
      </c>
    </row>
    <row r="8" spans="1:3" ht="31.5" x14ac:dyDescent="0.3">
      <c r="A8" s="11">
        <v>2</v>
      </c>
      <c r="B8" s="15" t="s">
        <v>29</v>
      </c>
      <c r="C8" s="18">
        <v>4850.09</v>
      </c>
    </row>
    <row r="9" spans="1:3" ht="31.5" x14ac:dyDescent="0.3">
      <c r="A9" s="11">
        <v>3</v>
      </c>
      <c r="B9" s="19" t="s">
        <v>30</v>
      </c>
      <c r="C9" s="16">
        <v>352.76</v>
      </c>
    </row>
    <row r="10" spans="1:3" ht="20.25" x14ac:dyDescent="0.3">
      <c r="A10" s="11">
        <v>4</v>
      </c>
      <c r="B10" s="19" t="s">
        <v>31</v>
      </c>
      <c r="C10" s="16">
        <f>C11+C12+C13+C14+C15+C16</f>
        <v>266.11</v>
      </c>
    </row>
    <row r="11" spans="1:3" ht="30" x14ac:dyDescent="0.25">
      <c r="A11" s="42"/>
      <c r="B11" s="45" t="s">
        <v>32</v>
      </c>
      <c r="C11" s="26">
        <v>186.6</v>
      </c>
    </row>
    <row r="12" spans="1:3" x14ac:dyDescent="0.25">
      <c r="A12" s="42"/>
      <c r="B12" s="45" t="s">
        <v>33</v>
      </c>
      <c r="C12" s="26">
        <v>26.52</v>
      </c>
    </row>
    <row r="13" spans="1:3" ht="30" x14ac:dyDescent="0.25">
      <c r="A13" s="42"/>
      <c r="B13" s="45" t="s">
        <v>35</v>
      </c>
      <c r="C13" s="52">
        <v>39.049999999999997</v>
      </c>
    </row>
    <row r="14" spans="1:3" x14ac:dyDescent="0.25">
      <c r="A14" s="42"/>
      <c r="B14" s="40" t="s">
        <v>36</v>
      </c>
      <c r="C14" s="26">
        <v>4.04</v>
      </c>
    </row>
    <row r="15" spans="1:3" ht="30" x14ac:dyDescent="0.25">
      <c r="A15" s="42"/>
      <c r="B15" s="45" t="s">
        <v>37</v>
      </c>
      <c r="C15" s="26">
        <v>5.4</v>
      </c>
    </row>
    <row r="16" spans="1:3" x14ac:dyDescent="0.25">
      <c r="A16" s="68"/>
      <c r="B16" s="40" t="s">
        <v>38</v>
      </c>
      <c r="C16" s="26">
        <v>4.5</v>
      </c>
    </row>
    <row r="17" spans="1:3" ht="18.75" x14ac:dyDescent="0.25">
      <c r="A17" s="20"/>
      <c r="B17" s="21" t="s">
        <v>39</v>
      </c>
      <c r="C17" s="22">
        <f>C7/C18*100</f>
        <v>100.98101306724917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5415.83</v>
      </c>
    </row>
    <row r="19" spans="1:3" ht="31.5" x14ac:dyDescent="0.3">
      <c r="A19" s="11">
        <v>2</v>
      </c>
      <c r="B19" s="15" t="s">
        <v>29</v>
      </c>
      <c r="C19" s="18">
        <v>4789</v>
      </c>
    </row>
    <row r="20" spans="1:3" ht="31.5" x14ac:dyDescent="0.3">
      <c r="A20" s="11">
        <v>3</v>
      </c>
      <c r="B20" s="19" t="s">
        <v>30</v>
      </c>
      <c r="C20" s="16">
        <v>352.22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274.61</v>
      </c>
    </row>
    <row r="22" spans="1:3" ht="30" x14ac:dyDescent="0.25">
      <c r="A22" s="42"/>
      <c r="B22" s="45" t="s">
        <v>32</v>
      </c>
      <c r="C22" s="26">
        <v>196</v>
      </c>
    </row>
    <row r="23" spans="1:3" x14ac:dyDescent="0.25">
      <c r="A23" s="42"/>
      <c r="B23" s="45" t="s">
        <v>33</v>
      </c>
      <c r="C23" s="26">
        <v>25.57</v>
      </c>
    </row>
    <row r="24" spans="1:3" ht="30" x14ac:dyDescent="0.25">
      <c r="A24" s="42"/>
      <c r="B24" s="45" t="s">
        <v>35</v>
      </c>
      <c r="C24" s="52">
        <v>38.81</v>
      </c>
    </row>
    <row r="25" spans="1:3" x14ac:dyDescent="0.25">
      <c r="A25" s="42"/>
      <c r="B25" s="40" t="s">
        <v>36</v>
      </c>
      <c r="C25" s="26">
        <v>3.41</v>
      </c>
    </row>
    <row r="26" spans="1:3" ht="30" x14ac:dyDescent="0.25">
      <c r="A26" s="42"/>
      <c r="B26" s="45" t="s">
        <v>37</v>
      </c>
      <c r="C26" s="26">
        <v>4.5</v>
      </c>
    </row>
    <row r="27" spans="1:3" x14ac:dyDescent="0.25">
      <c r="A27" s="70"/>
      <c r="B27" s="45" t="s">
        <v>85</v>
      </c>
      <c r="C27" s="26">
        <v>1.82</v>
      </c>
    </row>
    <row r="28" spans="1:3" x14ac:dyDescent="0.25">
      <c r="A28" s="68"/>
      <c r="B28" s="40" t="s">
        <v>38</v>
      </c>
      <c r="C28" s="26">
        <v>4.5</v>
      </c>
    </row>
    <row r="29" spans="1:3" x14ac:dyDescent="0.25">
      <c r="A29" s="27"/>
      <c r="B29" s="28" t="s">
        <v>41</v>
      </c>
      <c r="C29" s="16">
        <f>C30+C48+C66+C68+C69</f>
        <v>4167.8900000000003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2902.26</v>
      </c>
    </row>
    <row r="31" spans="1:3" x14ac:dyDescent="0.25">
      <c r="A31" s="30">
        <v>2</v>
      </c>
      <c r="B31" s="15" t="s">
        <v>43</v>
      </c>
      <c r="C31" s="33">
        <v>970.42</v>
      </c>
    </row>
    <row r="32" spans="1:3" x14ac:dyDescent="0.25">
      <c r="A32" s="30">
        <v>4</v>
      </c>
      <c r="B32" s="36" t="s">
        <v>45</v>
      </c>
      <c r="C32" s="33">
        <v>1353.02</v>
      </c>
    </row>
    <row r="33" spans="1:3" x14ac:dyDescent="0.25">
      <c r="A33" s="30">
        <v>5</v>
      </c>
      <c r="B33" s="36" t="s">
        <v>46</v>
      </c>
      <c r="C33" s="33">
        <v>233.17</v>
      </c>
    </row>
    <row r="34" spans="1:3" ht="47.25" x14ac:dyDescent="0.25">
      <c r="A34" s="30">
        <v>6</v>
      </c>
      <c r="B34" s="36" t="s">
        <v>47</v>
      </c>
      <c r="C34" s="33">
        <v>38.770000000000003</v>
      </c>
    </row>
    <row r="35" spans="1:3" x14ac:dyDescent="0.25">
      <c r="A35" s="30">
        <v>7</v>
      </c>
      <c r="B35" s="37" t="s">
        <v>48</v>
      </c>
      <c r="C35" s="33">
        <f>C36+C37+C38</f>
        <v>149.26</v>
      </c>
    </row>
    <row r="36" spans="1:3" x14ac:dyDescent="0.25">
      <c r="A36" s="30"/>
      <c r="B36" s="40" t="s">
        <v>49</v>
      </c>
      <c r="C36" s="33">
        <v>29.52</v>
      </c>
    </row>
    <row r="37" spans="1:3" x14ac:dyDescent="0.25">
      <c r="A37" s="30"/>
      <c r="B37" s="40" t="s">
        <v>50</v>
      </c>
      <c r="C37" s="33">
        <v>32.68</v>
      </c>
    </row>
    <row r="38" spans="1:3" ht="30" x14ac:dyDescent="0.25">
      <c r="A38" s="42"/>
      <c r="B38" s="40" t="s">
        <v>86</v>
      </c>
      <c r="C38" s="33">
        <v>87.06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98.45</v>
      </c>
    </row>
    <row r="40" spans="1:3" x14ac:dyDescent="0.25">
      <c r="A40" s="30"/>
      <c r="B40" s="44" t="s">
        <v>55</v>
      </c>
      <c r="C40" s="33">
        <v>23.03</v>
      </c>
    </row>
    <row r="41" spans="1:3" x14ac:dyDescent="0.25">
      <c r="A41" s="30"/>
      <c r="B41" s="44" t="s">
        <v>56</v>
      </c>
      <c r="C41" s="33">
        <v>7.03</v>
      </c>
    </row>
    <row r="42" spans="1:3" x14ac:dyDescent="0.25">
      <c r="A42" s="30"/>
      <c r="B42" s="44" t="s">
        <v>57</v>
      </c>
      <c r="C42" s="33">
        <v>38.700000000000003</v>
      </c>
    </row>
    <row r="43" spans="1:3" x14ac:dyDescent="0.25">
      <c r="A43" s="30"/>
      <c r="B43" s="44" t="s">
        <v>58</v>
      </c>
      <c r="C43" s="33">
        <v>26.88</v>
      </c>
    </row>
    <row r="44" spans="1:3" x14ac:dyDescent="0.25">
      <c r="A44" s="30"/>
      <c r="B44" s="40" t="s">
        <v>59</v>
      </c>
      <c r="C44" s="33">
        <v>2.81</v>
      </c>
    </row>
    <row r="45" spans="1:3" x14ac:dyDescent="0.25">
      <c r="A45" s="30">
        <v>9</v>
      </c>
      <c r="B45" s="36" t="s">
        <v>60</v>
      </c>
      <c r="C45" s="46">
        <f t="shared" ref="C45" si="3">C46+C47</f>
        <v>59.17</v>
      </c>
    </row>
    <row r="46" spans="1:3" x14ac:dyDescent="0.25">
      <c r="A46" s="30"/>
      <c r="B46" s="45" t="s">
        <v>61</v>
      </c>
      <c r="C46" s="33">
        <v>48.96</v>
      </c>
    </row>
    <row r="47" spans="1:3" x14ac:dyDescent="0.25">
      <c r="A47" s="30"/>
      <c r="B47" s="45" t="s">
        <v>62</v>
      </c>
      <c r="C47" s="33">
        <v>10.210000000000001</v>
      </c>
    </row>
    <row r="48" spans="1:3" x14ac:dyDescent="0.25">
      <c r="A48" s="30">
        <v>10</v>
      </c>
      <c r="B48" s="15" t="s">
        <v>63</v>
      </c>
      <c r="C48" s="16">
        <f>C49+C50+C51+C52+C54</f>
        <v>835.39</v>
      </c>
    </row>
    <row r="49" spans="1:3" x14ac:dyDescent="0.25">
      <c r="A49" s="30">
        <v>11</v>
      </c>
      <c r="B49" s="15" t="s">
        <v>64</v>
      </c>
      <c r="C49" s="33">
        <v>207.2</v>
      </c>
    </row>
    <row r="50" spans="1:3" x14ac:dyDescent="0.25">
      <c r="A50" s="30">
        <v>12</v>
      </c>
      <c r="B50" s="47" t="s">
        <v>65</v>
      </c>
      <c r="C50" s="33">
        <v>440.67</v>
      </c>
    </row>
    <row r="51" spans="1:3" x14ac:dyDescent="0.25">
      <c r="A51" s="30">
        <v>13</v>
      </c>
      <c r="B51" s="47" t="s">
        <v>46</v>
      </c>
      <c r="C51" s="33">
        <v>133.08000000000001</v>
      </c>
    </row>
    <row r="52" spans="1:3" x14ac:dyDescent="0.25">
      <c r="A52" s="30">
        <v>14</v>
      </c>
      <c r="B52" s="37" t="s">
        <v>66</v>
      </c>
      <c r="C52" s="16">
        <f t="shared" ref="C52" si="4">C53</f>
        <v>9.3000000000000007</v>
      </c>
    </row>
    <row r="53" spans="1:3" x14ac:dyDescent="0.25">
      <c r="A53" s="30"/>
      <c r="B53" s="47" t="s">
        <v>67</v>
      </c>
      <c r="C53" s="33">
        <v>9.3000000000000007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45.14</v>
      </c>
    </row>
    <row r="55" spans="1:3" x14ac:dyDescent="0.25">
      <c r="A55" s="30"/>
      <c r="B55" s="45" t="s">
        <v>69</v>
      </c>
      <c r="C55" s="33">
        <v>0.87</v>
      </c>
    </row>
    <row r="56" spans="1:3" x14ac:dyDescent="0.25">
      <c r="A56" s="30"/>
      <c r="B56" s="45" t="s">
        <v>70</v>
      </c>
      <c r="C56" s="33">
        <v>12.98</v>
      </c>
    </row>
    <row r="57" spans="1:3" ht="30" x14ac:dyDescent="0.25">
      <c r="A57" s="30"/>
      <c r="B57" s="45" t="s">
        <v>71</v>
      </c>
      <c r="C57" s="33">
        <v>6.73</v>
      </c>
    </row>
    <row r="58" spans="1:3" ht="30" x14ac:dyDescent="0.25">
      <c r="A58" s="51"/>
      <c r="B58" s="45" t="s">
        <v>72</v>
      </c>
      <c r="C58" s="33">
        <v>1.87</v>
      </c>
    </row>
    <row r="59" spans="1:3" x14ac:dyDescent="0.25">
      <c r="A59" s="51"/>
      <c r="B59" s="45" t="s">
        <v>73</v>
      </c>
      <c r="C59" s="52">
        <v>0.8</v>
      </c>
    </row>
    <row r="60" spans="1:3" x14ac:dyDescent="0.25">
      <c r="A60" s="51"/>
      <c r="B60" s="45" t="s">
        <v>74</v>
      </c>
      <c r="C60" s="52">
        <v>6.4</v>
      </c>
    </row>
    <row r="61" spans="1:3" x14ac:dyDescent="0.25">
      <c r="A61" s="51"/>
      <c r="B61" s="45" t="s">
        <v>75</v>
      </c>
      <c r="C61" s="52">
        <v>1</v>
      </c>
    </row>
    <row r="62" spans="1:3" x14ac:dyDescent="0.25">
      <c r="A62" s="30"/>
      <c r="B62" s="45" t="s">
        <v>76</v>
      </c>
      <c r="C62" s="33">
        <v>4.74</v>
      </c>
    </row>
    <row r="63" spans="1:3" x14ac:dyDescent="0.25">
      <c r="A63" s="30"/>
      <c r="B63" s="45" t="s">
        <v>77</v>
      </c>
      <c r="C63" s="33">
        <v>0.38</v>
      </c>
    </row>
    <row r="64" spans="1:3" x14ac:dyDescent="0.25">
      <c r="A64" s="30"/>
      <c r="B64" s="45" t="s">
        <v>78</v>
      </c>
      <c r="C64" s="33">
        <v>7.0000000000000007E-2</v>
      </c>
    </row>
    <row r="65" spans="1:3" x14ac:dyDescent="0.25">
      <c r="A65" s="53"/>
      <c r="B65" s="45" t="s">
        <v>79</v>
      </c>
      <c r="C65" s="33">
        <v>8.26</v>
      </c>
    </row>
    <row r="66" spans="1:3" x14ac:dyDescent="0.25">
      <c r="A66" s="54"/>
      <c r="B66" s="45" t="s">
        <v>80</v>
      </c>
      <c r="C66" s="33">
        <v>40.270000000000003</v>
      </c>
    </row>
    <row r="67" spans="1:3" ht="30" x14ac:dyDescent="0.25">
      <c r="A67" s="54"/>
      <c r="B67" s="47" t="s">
        <v>81</v>
      </c>
      <c r="C67" s="33">
        <v>1.04</v>
      </c>
    </row>
    <row r="68" spans="1:3" x14ac:dyDescent="0.25">
      <c r="A68" s="55">
        <v>18</v>
      </c>
      <c r="B68" s="36" t="s">
        <v>82</v>
      </c>
      <c r="C68" s="33">
        <v>53.8</v>
      </c>
    </row>
    <row r="69" spans="1:3" ht="31.5" x14ac:dyDescent="0.25">
      <c r="A69" s="56">
        <v>19</v>
      </c>
      <c r="B69" s="19" t="s">
        <v>30</v>
      </c>
      <c r="C69" s="32">
        <v>336.17</v>
      </c>
    </row>
    <row r="70" spans="1:3" ht="29.25" x14ac:dyDescent="0.25">
      <c r="A70" s="57"/>
      <c r="B70" s="58" t="s">
        <v>95</v>
      </c>
      <c r="C70" s="59">
        <f>C18-C29</f>
        <v>1247.9399999999996</v>
      </c>
    </row>
    <row r="71" spans="1:3" ht="31.5" x14ac:dyDescent="0.25">
      <c r="A71" s="7"/>
      <c r="B71" s="64" t="s">
        <v>84</v>
      </c>
      <c r="C71" s="16">
        <v>818.63</v>
      </c>
    </row>
    <row r="72" spans="1:3" x14ac:dyDescent="0.25">
      <c r="C72" s="72"/>
    </row>
  </sheetData>
  <pageMargins left="0.7" right="0.7" top="0.33" bottom="0.28999999999999998" header="0.3" footer="0.3"/>
  <pageSetup paperSize="9" scale="54" orientation="portrait" verticalDpi="0" r:id="rId1"/>
  <rowBreaks count="1" manualBreakCount="1">
    <brk id="7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topLeftCell="A19" zoomScale="60" zoomScaleNormal="100" workbookViewId="0">
      <selection activeCell="C36" sqref="C36"/>
    </sheetView>
  </sheetViews>
  <sheetFormatPr defaultRowHeight="15.75" x14ac:dyDescent="0.25"/>
  <cols>
    <col min="1" max="1" width="6.42578125" style="1" customWidth="1"/>
    <col min="2" max="2" width="108" style="3" customWidth="1"/>
    <col min="3" max="3" width="44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2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17.11</v>
      </c>
    </row>
    <row r="6" spans="1:3" ht="31.5" x14ac:dyDescent="0.25">
      <c r="A6" s="29"/>
      <c r="B6" s="35" t="s">
        <v>83</v>
      </c>
      <c r="C6" s="26">
        <v>739.37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5103.8099999999995</v>
      </c>
    </row>
    <row r="8" spans="1:3" ht="31.5" x14ac:dyDescent="0.3">
      <c r="A8" s="11">
        <v>2</v>
      </c>
      <c r="B8" s="15" t="s">
        <v>29</v>
      </c>
      <c r="C8" s="18">
        <v>4669.96</v>
      </c>
    </row>
    <row r="9" spans="1:3" ht="31.5" x14ac:dyDescent="0.3">
      <c r="A9" s="11">
        <v>3</v>
      </c>
      <c r="B9" s="19" t="s">
        <v>30</v>
      </c>
      <c r="C9" s="16">
        <v>339.66</v>
      </c>
    </row>
    <row r="10" spans="1:3" ht="20.25" x14ac:dyDescent="0.3">
      <c r="A10" s="11">
        <v>4</v>
      </c>
      <c r="B10" s="19" t="s">
        <v>31</v>
      </c>
      <c r="C10" s="16">
        <f>C11+C12+C13+C14+C15+C16</f>
        <v>94.19</v>
      </c>
    </row>
    <row r="11" spans="1:3" ht="30" x14ac:dyDescent="0.25">
      <c r="A11" s="42"/>
      <c r="B11" s="45" t="s">
        <v>32</v>
      </c>
      <c r="C11" s="26">
        <v>18.91</v>
      </c>
    </row>
    <row r="12" spans="1:3" x14ac:dyDescent="0.25">
      <c r="A12" s="42"/>
      <c r="B12" s="45" t="s">
        <v>33</v>
      </c>
      <c r="C12" s="26">
        <v>25.53</v>
      </c>
    </row>
    <row r="13" spans="1:3" ht="30" x14ac:dyDescent="0.25">
      <c r="A13" s="42"/>
      <c r="B13" s="45" t="s">
        <v>35</v>
      </c>
      <c r="C13" s="52">
        <v>37.6</v>
      </c>
    </row>
    <row r="14" spans="1:3" x14ac:dyDescent="0.25">
      <c r="A14" s="42"/>
      <c r="B14" s="40" t="s">
        <v>36</v>
      </c>
      <c r="C14" s="26">
        <v>2.5</v>
      </c>
    </row>
    <row r="15" spans="1:3" ht="30" x14ac:dyDescent="0.25">
      <c r="A15" s="42"/>
      <c r="B15" s="45" t="s">
        <v>37</v>
      </c>
      <c r="C15" s="26">
        <v>5.4</v>
      </c>
    </row>
    <row r="16" spans="1:3" x14ac:dyDescent="0.25">
      <c r="A16" s="68"/>
      <c r="B16" s="40" t="s">
        <v>38</v>
      </c>
      <c r="C16" s="26">
        <v>4.25</v>
      </c>
    </row>
    <row r="17" spans="1:3" ht="18.75" x14ac:dyDescent="0.25">
      <c r="A17" s="20"/>
      <c r="B17" s="21" t="s">
        <v>39</v>
      </c>
      <c r="C17" s="22">
        <f>C7/C18*100</f>
        <v>101.16671126572115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5044.9500000000007</v>
      </c>
    </row>
    <row r="19" spans="1:3" ht="31.5" x14ac:dyDescent="0.3">
      <c r="A19" s="11">
        <v>2</v>
      </c>
      <c r="B19" s="15" t="s">
        <v>29</v>
      </c>
      <c r="C19" s="18">
        <v>4611.13</v>
      </c>
    </row>
    <row r="20" spans="1:3" ht="31.5" x14ac:dyDescent="0.3">
      <c r="A20" s="11">
        <v>3</v>
      </c>
      <c r="B20" s="19" t="s">
        <v>30</v>
      </c>
      <c r="C20" s="16">
        <v>339.14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94.679999999999993</v>
      </c>
    </row>
    <row r="22" spans="1:3" ht="30" x14ac:dyDescent="0.25">
      <c r="A22" s="42"/>
      <c r="B22" s="45" t="s">
        <v>32</v>
      </c>
      <c r="C22" s="26">
        <v>18.899999999999999</v>
      </c>
    </row>
    <row r="23" spans="1:3" x14ac:dyDescent="0.25">
      <c r="A23" s="42"/>
      <c r="B23" s="45" t="s">
        <v>33</v>
      </c>
      <c r="C23" s="26">
        <v>24.62</v>
      </c>
    </row>
    <row r="24" spans="1:3" ht="30" x14ac:dyDescent="0.25">
      <c r="A24" s="42"/>
      <c r="B24" s="45" t="s">
        <v>35</v>
      </c>
      <c r="C24" s="52">
        <v>37.369999999999997</v>
      </c>
    </row>
    <row r="25" spans="1:3" x14ac:dyDescent="0.25">
      <c r="A25" s="42"/>
      <c r="B25" s="40" t="s">
        <v>36</v>
      </c>
      <c r="C25" s="26">
        <v>3.29</v>
      </c>
    </row>
    <row r="26" spans="1:3" ht="30" x14ac:dyDescent="0.25">
      <c r="A26" s="42"/>
      <c r="B26" s="45" t="s">
        <v>37</v>
      </c>
      <c r="C26" s="26">
        <v>4.5</v>
      </c>
    </row>
    <row r="27" spans="1:3" x14ac:dyDescent="0.25">
      <c r="A27" s="70"/>
      <c r="B27" s="45" t="s">
        <v>85</v>
      </c>
      <c r="C27" s="26">
        <v>1.75</v>
      </c>
    </row>
    <row r="28" spans="1:3" x14ac:dyDescent="0.25">
      <c r="A28" s="68"/>
      <c r="B28" s="40" t="s">
        <v>38</v>
      </c>
      <c r="C28" s="26">
        <v>4.25</v>
      </c>
    </row>
    <row r="29" spans="1:3" x14ac:dyDescent="0.25">
      <c r="A29" s="27"/>
      <c r="B29" s="28" t="s">
        <v>41</v>
      </c>
      <c r="C29" s="16">
        <f>C30+C48+C66+C68+C69</f>
        <v>4057.5799999999995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2838.9299999999994</v>
      </c>
    </row>
    <row r="31" spans="1:3" x14ac:dyDescent="0.25">
      <c r="A31" s="30">
        <v>2</v>
      </c>
      <c r="B31" s="15" t="s">
        <v>43</v>
      </c>
      <c r="C31" s="33">
        <v>934.37</v>
      </c>
    </row>
    <row r="32" spans="1:3" x14ac:dyDescent="0.25">
      <c r="A32" s="30">
        <v>4</v>
      </c>
      <c r="B32" s="36" t="s">
        <v>45</v>
      </c>
      <c r="C32" s="33">
        <v>1302.77</v>
      </c>
    </row>
    <row r="33" spans="1:3" x14ac:dyDescent="0.25">
      <c r="A33" s="30">
        <v>5</v>
      </c>
      <c r="B33" s="36" t="s">
        <v>46</v>
      </c>
      <c r="C33" s="33">
        <v>224.51</v>
      </c>
    </row>
    <row r="34" spans="1:3" ht="47.25" x14ac:dyDescent="0.25">
      <c r="A34" s="30">
        <v>6</v>
      </c>
      <c r="B34" s="36" t="s">
        <v>47</v>
      </c>
      <c r="C34" s="33">
        <v>37.33</v>
      </c>
    </row>
    <row r="35" spans="1:3" x14ac:dyDescent="0.25">
      <c r="A35" s="30">
        <v>7</v>
      </c>
      <c r="B35" s="37" t="s">
        <v>48</v>
      </c>
      <c r="C35" s="33">
        <f>C36+C37+C38</f>
        <v>187.26</v>
      </c>
    </row>
    <row r="36" spans="1:3" x14ac:dyDescent="0.25">
      <c r="A36" s="30"/>
      <c r="B36" s="40" t="s">
        <v>49</v>
      </c>
      <c r="C36" s="33">
        <v>44.28</v>
      </c>
    </row>
    <row r="37" spans="1:3" x14ac:dyDescent="0.25">
      <c r="A37" s="30"/>
      <c r="B37" s="40" t="s">
        <v>50</v>
      </c>
      <c r="C37" s="33">
        <v>59.16</v>
      </c>
    </row>
    <row r="38" spans="1:3" ht="30" x14ac:dyDescent="0.25">
      <c r="A38" s="42"/>
      <c r="B38" s="40" t="s">
        <v>86</v>
      </c>
      <c r="C38" s="33">
        <v>83.82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95.449999999999989</v>
      </c>
    </row>
    <row r="40" spans="1:3" x14ac:dyDescent="0.25">
      <c r="A40" s="30"/>
      <c r="B40" s="44" t="s">
        <v>55</v>
      </c>
      <c r="C40" s="33">
        <v>22.18</v>
      </c>
    </row>
    <row r="41" spans="1:3" x14ac:dyDescent="0.25">
      <c r="A41" s="30"/>
      <c r="B41" s="44" t="s">
        <v>56</v>
      </c>
      <c r="C41" s="33">
        <v>6.77</v>
      </c>
    </row>
    <row r="42" spans="1:3" x14ac:dyDescent="0.25">
      <c r="A42" s="30"/>
      <c r="B42" s="44" t="s">
        <v>57</v>
      </c>
      <c r="C42" s="33">
        <v>37.909999999999997</v>
      </c>
    </row>
    <row r="43" spans="1:3" x14ac:dyDescent="0.25">
      <c r="A43" s="30"/>
      <c r="B43" s="44" t="s">
        <v>58</v>
      </c>
      <c r="C43" s="33">
        <v>25.88</v>
      </c>
    </row>
    <row r="44" spans="1:3" x14ac:dyDescent="0.25">
      <c r="A44" s="30"/>
      <c r="B44" s="40" t="s">
        <v>59</v>
      </c>
      <c r="C44" s="33">
        <v>2.71</v>
      </c>
    </row>
    <row r="45" spans="1:3" x14ac:dyDescent="0.25">
      <c r="A45" s="30">
        <v>9</v>
      </c>
      <c r="B45" s="36" t="s">
        <v>60</v>
      </c>
      <c r="C45" s="46">
        <f t="shared" ref="C45" si="3">C46+C47</f>
        <v>57.24</v>
      </c>
    </row>
    <row r="46" spans="1:3" x14ac:dyDescent="0.25">
      <c r="A46" s="30"/>
      <c r="B46" s="45" t="s">
        <v>61</v>
      </c>
      <c r="C46" s="33">
        <v>47.14</v>
      </c>
    </row>
    <row r="47" spans="1:3" x14ac:dyDescent="0.25">
      <c r="A47" s="30"/>
      <c r="B47" s="45" t="s">
        <v>62</v>
      </c>
      <c r="C47" s="33">
        <v>10.1</v>
      </c>
    </row>
    <row r="48" spans="1:3" x14ac:dyDescent="0.25">
      <c r="A48" s="30">
        <v>10</v>
      </c>
      <c r="B48" s="15" t="s">
        <v>63</v>
      </c>
      <c r="C48" s="16">
        <f>C49+C50+C51+C52+C54</f>
        <v>804.4</v>
      </c>
    </row>
    <row r="49" spans="1:3" x14ac:dyDescent="0.25">
      <c r="A49" s="30">
        <v>11</v>
      </c>
      <c r="B49" s="15" t="s">
        <v>64</v>
      </c>
      <c r="C49" s="33">
        <v>199.5</v>
      </c>
    </row>
    <row r="50" spans="1:3" x14ac:dyDescent="0.25">
      <c r="A50" s="30">
        <v>12</v>
      </c>
      <c r="B50" s="47" t="s">
        <v>65</v>
      </c>
      <c r="C50" s="33">
        <v>424.3</v>
      </c>
    </row>
    <row r="51" spans="1:3" x14ac:dyDescent="0.25">
      <c r="A51" s="30">
        <v>13</v>
      </c>
      <c r="B51" s="47" t="s">
        <v>46</v>
      </c>
      <c r="C51" s="33">
        <v>128.13999999999999</v>
      </c>
    </row>
    <row r="52" spans="1:3" x14ac:dyDescent="0.25">
      <c r="A52" s="30">
        <v>14</v>
      </c>
      <c r="B52" s="37" t="s">
        <v>66</v>
      </c>
      <c r="C52" s="16">
        <f t="shared" ref="C52" si="4">C53</f>
        <v>8.9600000000000009</v>
      </c>
    </row>
    <row r="53" spans="1:3" x14ac:dyDescent="0.25">
      <c r="A53" s="30"/>
      <c r="B53" s="47" t="s">
        <v>67</v>
      </c>
      <c r="C53" s="33">
        <v>8.9600000000000009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43.499999999999993</v>
      </c>
    </row>
    <row r="55" spans="1:3" x14ac:dyDescent="0.25">
      <c r="A55" s="30"/>
      <c r="B55" s="45" t="s">
        <v>69</v>
      </c>
      <c r="C55" s="33">
        <v>0.84</v>
      </c>
    </row>
    <row r="56" spans="1:3" x14ac:dyDescent="0.25">
      <c r="A56" s="30"/>
      <c r="B56" s="45" t="s">
        <v>70</v>
      </c>
      <c r="C56" s="33">
        <v>12.51</v>
      </c>
    </row>
    <row r="57" spans="1:3" ht="30" x14ac:dyDescent="0.25">
      <c r="A57" s="30"/>
      <c r="B57" s="45" t="s">
        <v>71</v>
      </c>
      <c r="C57" s="33">
        <v>6.48</v>
      </c>
    </row>
    <row r="58" spans="1:3" ht="30" x14ac:dyDescent="0.25">
      <c r="A58" s="51"/>
      <c r="B58" s="45" t="s">
        <v>72</v>
      </c>
      <c r="C58" s="33">
        <v>1.8</v>
      </c>
    </row>
    <row r="59" spans="1:3" x14ac:dyDescent="0.25">
      <c r="A59" s="51"/>
      <c r="B59" s="45" t="s">
        <v>73</v>
      </c>
      <c r="C59" s="52">
        <v>0.77</v>
      </c>
    </row>
    <row r="60" spans="1:3" x14ac:dyDescent="0.25">
      <c r="A60" s="51"/>
      <c r="B60" s="45" t="s">
        <v>74</v>
      </c>
      <c r="C60" s="52">
        <v>6.16</v>
      </c>
    </row>
    <row r="61" spans="1:3" x14ac:dyDescent="0.25">
      <c r="A61" s="51"/>
      <c r="B61" s="45" t="s">
        <v>75</v>
      </c>
      <c r="C61" s="52">
        <v>0.97</v>
      </c>
    </row>
    <row r="62" spans="1:3" x14ac:dyDescent="0.25">
      <c r="A62" s="30"/>
      <c r="B62" s="45" t="s">
        <v>76</v>
      </c>
      <c r="C62" s="33">
        <v>4.57</v>
      </c>
    </row>
    <row r="63" spans="1:3" x14ac:dyDescent="0.25">
      <c r="A63" s="30"/>
      <c r="B63" s="45" t="s">
        <v>77</v>
      </c>
      <c r="C63" s="33">
        <v>0.37</v>
      </c>
    </row>
    <row r="64" spans="1:3" x14ac:dyDescent="0.25">
      <c r="A64" s="30"/>
      <c r="B64" s="45" t="s">
        <v>78</v>
      </c>
      <c r="C64" s="33">
        <v>7.0000000000000007E-2</v>
      </c>
    </row>
    <row r="65" spans="1:3" x14ac:dyDescent="0.25">
      <c r="A65" s="53"/>
      <c r="B65" s="45" t="s">
        <v>79</v>
      </c>
      <c r="C65" s="33">
        <v>7.95</v>
      </c>
    </row>
    <row r="66" spans="1:3" x14ac:dyDescent="0.25">
      <c r="A66" s="54"/>
      <c r="B66" s="45" t="s">
        <v>80</v>
      </c>
      <c r="C66" s="33">
        <v>38.770000000000003</v>
      </c>
    </row>
    <row r="67" spans="1:3" ht="30" x14ac:dyDescent="0.25">
      <c r="A67" s="54"/>
      <c r="B67" s="47" t="s">
        <v>81</v>
      </c>
      <c r="C67" s="33">
        <v>1.01</v>
      </c>
    </row>
    <row r="68" spans="1:3" x14ac:dyDescent="0.25">
      <c r="A68" s="55">
        <v>18</v>
      </c>
      <c r="B68" s="36" t="s">
        <v>82</v>
      </c>
      <c r="C68" s="33">
        <v>51.8</v>
      </c>
    </row>
    <row r="69" spans="1:3" ht="31.5" x14ac:dyDescent="0.25">
      <c r="A69" s="56">
        <v>19</v>
      </c>
      <c r="B69" s="19" t="s">
        <v>30</v>
      </c>
      <c r="C69" s="32">
        <v>323.68</v>
      </c>
    </row>
    <row r="70" spans="1:3" ht="29.25" x14ac:dyDescent="0.25">
      <c r="A70" s="57"/>
      <c r="B70" s="58" t="s">
        <v>95</v>
      </c>
      <c r="C70" s="59">
        <f>C18-C29</f>
        <v>987.37000000000126</v>
      </c>
    </row>
    <row r="71" spans="1:3" ht="31.5" x14ac:dyDescent="0.25">
      <c r="A71" s="7"/>
      <c r="B71" s="64" t="s">
        <v>84</v>
      </c>
      <c r="C71" s="16">
        <v>623.03</v>
      </c>
    </row>
    <row r="72" spans="1:3" x14ac:dyDescent="0.25">
      <c r="C72" s="41"/>
    </row>
  </sheetData>
  <pageMargins left="0.48" right="0.7" top="0.3" bottom="0.3" header="0.3" footer="0.3"/>
  <pageSetup paperSize="9" scale="53" orientation="portrait" verticalDpi="0" r:id="rId1"/>
  <rowBreaks count="1" manualBreakCount="1">
    <brk id="7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42578125" style="1" customWidth="1"/>
    <col min="2" max="2" width="84.7109375" style="3" customWidth="1"/>
    <col min="3" max="3" width="52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9.61</v>
      </c>
    </row>
    <row r="6" spans="1:3" ht="31.5" x14ac:dyDescent="0.25">
      <c r="A6" s="29"/>
      <c r="B6" s="35" t="s">
        <v>83</v>
      </c>
      <c r="C6" s="26">
        <v>552.26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2946.14</v>
      </c>
    </row>
    <row r="8" spans="1:3" ht="31.5" x14ac:dyDescent="0.3">
      <c r="A8" s="11">
        <v>2</v>
      </c>
      <c r="B8" s="15" t="s">
        <v>29</v>
      </c>
      <c r="C8" s="18">
        <v>2622.93</v>
      </c>
    </row>
    <row r="9" spans="1:3" ht="31.5" x14ac:dyDescent="0.3">
      <c r="A9" s="11">
        <v>3</v>
      </c>
      <c r="B9" s="19" t="s">
        <v>30</v>
      </c>
      <c r="C9" s="16">
        <v>190.77</v>
      </c>
    </row>
    <row r="10" spans="1:3" ht="20.25" x14ac:dyDescent="0.3">
      <c r="A10" s="11">
        <v>4</v>
      </c>
      <c r="B10" s="19" t="s">
        <v>31</v>
      </c>
      <c r="C10" s="16">
        <f>C11+C12+C13+C14+C15+C16</f>
        <v>132.44</v>
      </c>
    </row>
    <row r="11" spans="1:3" ht="30" x14ac:dyDescent="0.25">
      <c r="A11" s="42"/>
      <c r="B11" s="45" t="s">
        <v>32</v>
      </c>
      <c r="C11" s="26">
        <v>88.3</v>
      </c>
    </row>
    <row r="12" spans="1:3" x14ac:dyDescent="0.25">
      <c r="A12" s="42"/>
      <c r="B12" s="45" t="s">
        <v>33</v>
      </c>
      <c r="C12" s="26">
        <v>14.34</v>
      </c>
    </row>
    <row r="13" spans="1:3" ht="30" x14ac:dyDescent="0.25">
      <c r="A13" s="42"/>
      <c r="B13" s="45" t="s">
        <v>35</v>
      </c>
      <c r="C13" s="52">
        <v>21.12</v>
      </c>
    </row>
    <row r="14" spans="1:3" x14ac:dyDescent="0.25">
      <c r="A14" s="42"/>
      <c r="B14" s="40" t="s">
        <v>36</v>
      </c>
      <c r="C14" s="26">
        <v>2.1800000000000002</v>
      </c>
    </row>
    <row r="15" spans="1:3" ht="30" x14ac:dyDescent="0.25">
      <c r="A15" s="42"/>
      <c r="B15" s="45" t="s">
        <v>37</v>
      </c>
      <c r="C15" s="26">
        <v>3</v>
      </c>
    </row>
    <row r="16" spans="1:3" x14ac:dyDescent="0.25">
      <c r="A16" s="68"/>
      <c r="B16" s="40" t="s">
        <v>38</v>
      </c>
      <c r="C16" s="26">
        <v>3.5</v>
      </c>
    </row>
    <row r="17" spans="1:3" ht="18.75" x14ac:dyDescent="0.25">
      <c r="A17" s="20"/>
      <c r="B17" s="21" t="s">
        <v>39</v>
      </c>
      <c r="C17" s="22">
        <f>C7/C18*100</f>
        <v>101.17308497997925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2911.98</v>
      </c>
    </row>
    <row r="19" spans="1:3" ht="31.5" x14ac:dyDescent="0.3">
      <c r="A19" s="11">
        <v>2</v>
      </c>
      <c r="B19" s="15" t="s">
        <v>29</v>
      </c>
      <c r="C19" s="18">
        <v>2589.89</v>
      </c>
    </row>
    <row r="20" spans="1:3" ht="31.5" x14ac:dyDescent="0.3">
      <c r="A20" s="11">
        <v>3</v>
      </c>
      <c r="B20" s="19" t="s">
        <v>30</v>
      </c>
      <c r="C20" s="16">
        <v>190.48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131.60999999999999</v>
      </c>
    </row>
    <row r="22" spans="1:3" ht="30" x14ac:dyDescent="0.25">
      <c r="A22" s="42"/>
      <c r="B22" s="45" t="s">
        <v>32</v>
      </c>
      <c r="C22" s="26">
        <v>88.2</v>
      </c>
    </row>
    <row r="23" spans="1:3" x14ac:dyDescent="0.25">
      <c r="A23" s="42"/>
      <c r="B23" s="45" t="s">
        <v>33</v>
      </c>
      <c r="C23" s="26">
        <v>13.83</v>
      </c>
    </row>
    <row r="24" spans="1:3" ht="30" x14ac:dyDescent="0.25">
      <c r="A24" s="42"/>
      <c r="B24" s="45" t="s">
        <v>35</v>
      </c>
      <c r="C24" s="52">
        <v>20.99</v>
      </c>
    </row>
    <row r="25" spans="1:3" x14ac:dyDescent="0.25">
      <c r="A25" s="42"/>
      <c r="B25" s="40" t="s">
        <v>36</v>
      </c>
      <c r="C25" s="26">
        <v>1.85</v>
      </c>
    </row>
    <row r="26" spans="1:3" ht="30" x14ac:dyDescent="0.25">
      <c r="A26" s="42"/>
      <c r="B26" s="45" t="s">
        <v>37</v>
      </c>
      <c r="C26" s="26">
        <v>2.25</v>
      </c>
    </row>
    <row r="27" spans="1:3" x14ac:dyDescent="0.25">
      <c r="A27" s="70"/>
      <c r="B27" s="45" t="s">
        <v>85</v>
      </c>
      <c r="C27" s="26">
        <v>0.99</v>
      </c>
    </row>
    <row r="28" spans="1:3" x14ac:dyDescent="0.25">
      <c r="A28" s="68"/>
      <c r="B28" s="40" t="s">
        <v>38</v>
      </c>
      <c r="C28" s="26">
        <v>3.5</v>
      </c>
    </row>
    <row r="29" spans="1:3" x14ac:dyDescent="0.25">
      <c r="A29" s="27"/>
      <c r="B29" s="28" t="s">
        <v>41</v>
      </c>
      <c r="C29" s="16">
        <f>C30+C48+C66+C68+C69</f>
        <v>2298.8700000000003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1614.3799999999999</v>
      </c>
    </row>
    <row r="31" spans="1:3" x14ac:dyDescent="0.25">
      <c r="A31" s="30">
        <v>2</v>
      </c>
      <c r="B31" s="15" t="s">
        <v>43</v>
      </c>
      <c r="C31" s="33">
        <v>524.79</v>
      </c>
    </row>
    <row r="32" spans="1:3" x14ac:dyDescent="0.25">
      <c r="A32" s="30">
        <v>4</v>
      </c>
      <c r="B32" s="36" t="s">
        <v>45</v>
      </c>
      <c r="C32" s="33">
        <v>731.71</v>
      </c>
    </row>
    <row r="33" spans="1:3" x14ac:dyDescent="0.25">
      <c r="A33" s="30">
        <v>5</v>
      </c>
      <c r="B33" s="36" t="s">
        <v>46</v>
      </c>
      <c r="C33" s="33">
        <v>126.1</v>
      </c>
    </row>
    <row r="34" spans="1:3" ht="47.25" x14ac:dyDescent="0.25">
      <c r="A34" s="30">
        <v>6</v>
      </c>
      <c r="B34" s="36" t="s">
        <v>47</v>
      </c>
      <c r="C34" s="33">
        <v>20.97</v>
      </c>
    </row>
    <row r="35" spans="1:3" x14ac:dyDescent="0.25">
      <c r="A35" s="30">
        <v>7</v>
      </c>
      <c r="B35" s="37" t="s">
        <v>48</v>
      </c>
      <c r="C35" s="33">
        <f>C36+C37+C38</f>
        <v>124.52</v>
      </c>
    </row>
    <row r="36" spans="1:3" x14ac:dyDescent="0.25">
      <c r="A36" s="30"/>
      <c r="B36" s="40" t="s">
        <v>49</v>
      </c>
      <c r="C36" s="34">
        <v>14.76</v>
      </c>
    </row>
    <row r="37" spans="1:3" x14ac:dyDescent="0.25">
      <c r="A37" s="30"/>
      <c r="B37" s="40" t="s">
        <v>50</v>
      </c>
      <c r="C37" s="33">
        <v>62.68</v>
      </c>
    </row>
    <row r="38" spans="1:3" ht="30" x14ac:dyDescent="0.25">
      <c r="A38" s="42"/>
      <c r="B38" s="40" t="s">
        <v>86</v>
      </c>
      <c r="C38" s="33">
        <v>47.08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53.61</v>
      </c>
    </row>
    <row r="40" spans="1:3" x14ac:dyDescent="0.25">
      <c r="A40" s="30"/>
      <c r="B40" s="44" t="s">
        <v>55</v>
      </c>
      <c r="C40" s="33">
        <v>12.46</v>
      </c>
    </row>
    <row r="41" spans="1:3" x14ac:dyDescent="0.25">
      <c r="A41" s="30"/>
      <c r="B41" s="44" t="s">
        <v>56</v>
      </c>
      <c r="C41" s="33">
        <v>3.8</v>
      </c>
    </row>
    <row r="42" spans="1:3" x14ac:dyDescent="0.25">
      <c r="A42" s="30"/>
      <c r="B42" s="44" t="s">
        <v>57</v>
      </c>
      <c r="C42" s="33">
        <v>21.29</v>
      </c>
    </row>
    <row r="43" spans="1:3" x14ac:dyDescent="0.25">
      <c r="A43" s="30"/>
      <c r="B43" s="44" t="s">
        <v>58</v>
      </c>
      <c r="C43" s="33">
        <v>14.54</v>
      </c>
    </row>
    <row r="44" spans="1:3" x14ac:dyDescent="0.25">
      <c r="A44" s="30"/>
      <c r="B44" s="40" t="s">
        <v>59</v>
      </c>
      <c r="C44" s="33">
        <v>1.52</v>
      </c>
    </row>
    <row r="45" spans="1:3" x14ac:dyDescent="0.25">
      <c r="A45" s="30">
        <v>9</v>
      </c>
      <c r="B45" s="36" t="s">
        <v>60</v>
      </c>
      <c r="C45" s="46">
        <f t="shared" ref="C45" si="3">C46+C47</f>
        <v>32.68</v>
      </c>
    </row>
    <row r="46" spans="1:3" x14ac:dyDescent="0.25">
      <c r="A46" s="30"/>
      <c r="B46" s="45" t="s">
        <v>61</v>
      </c>
      <c r="C46" s="33">
        <v>26.48</v>
      </c>
    </row>
    <row r="47" spans="1:3" x14ac:dyDescent="0.25">
      <c r="A47" s="30"/>
      <c r="B47" s="45" t="s">
        <v>62</v>
      </c>
      <c r="C47" s="33">
        <v>6.2</v>
      </c>
    </row>
    <row r="48" spans="1:3" x14ac:dyDescent="0.25">
      <c r="A48" s="30">
        <v>10</v>
      </c>
      <c r="B48" s="15" t="s">
        <v>63</v>
      </c>
      <c r="C48" s="16">
        <f>C49+C50+C51+C52+C54</f>
        <v>451.81</v>
      </c>
    </row>
    <row r="49" spans="1:3" x14ac:dyDescent="0.25">
      <c r="A49" s="30">
        <v>11</v>
      </c>
      <c r="B49" s="15" t="s">
        <v>64</v>
      </c>
      <c r="C49" s="33">
        <v>112.05</v>
      </c>
    </row>
    <row r="50" spans="1:3" x14ac:dyDescent="0.25">
      <c r="A50" s="30">
        <v>12</v>
      </c>
      <c r="B50" s="47" t="s">
        <v>65</v>
      </c>
      <c r="C50" s="33">
        <v>238.31</v>
      </c>
    </row>
    <row r="51" spans="1:3" x14ac:dyDescent="0.25">
      <c r="A51" s="30">
        <v>13</v>
      </c>
      <c r="B51" s="47" t="s">
        <v>46</v>
      </c>
      <c r="C51" s="33">
        <v>71.97</v>
      </c>
    </row>
    <row r="52" spans="1:3" x14ac:dyDescent="0.25">
      <c r="A52" s="30">
        <v>14</v>
      </c>
      <c r="B52" s="37" t="s">
        <v>66</v>
      </c>
      <c r="C52" s="16">
        <f t="shared" ref="C52" si="4">C53</f>
        <v>5.03</v>
      </c>
    </row>
    <row r="53" spans="1:3" x14ac:dyDescent="0.25">
      <c r="A53" s="30"/>
      <c r="B53" s="47" t="s">
        <v>67</v>
      </c>
      <c r="C53" s="33">
        <v>5.03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24.449999999999996</v>
      </c>
    </row>
    <row r="55" spans="1:3" x14ac:dyDescent="0.25">
      <c r="A55" s="30"/>
      <c r="B55" s="45" t="s">
        <v>69</v>
      </c>
      <c r="C55" s="33">
        <v>0.47</v>
      </c>
    </row>
    <row r="56" spans="1:3" x14ac:dyDescent="0.25">
      <c r="A56" s="30"/>
      <c r="B56" s="45" t="s">
        <v>70</v>
      </c>
      <c r="C56" s="33">
        <v>7.03</v>
      </c>
    </row>
    <row r="57" spans="1:3" ht="30" x14ac:dyDescent="0.25">
      <c r="A57" s="30"/>
      <c r="B57" s="45" t="s">
        <v>71</v>
      </c>
      <c r="C57" s="33">
        <v>3.64</v>
      </c>
    </row>
    <row r="58" spans="1:3" ht="30" x14ac:dyDescent="0.25">
      <c r="A58" s="51"/>
      <c r="B58" s="45" t="s">
        <v>72</v>
      </c>
      <c r="C58" s="33">
        <v>1.01</v>
      </c>
    </row>
    <row r="59" spans="1:3" x14ac:dyDescent="0.25">
      <c r="A59" s="51"/>
      <c r="B59" s="45" t="s">
        <v>73</v>
      </c>
      <c r="C59" s="52">
        <v>0.43</v>
      </c>
    </row>
    <row r="60" spans="1:3" x14ac:dyDescent="0.25">
      <c r="A60" s="51"/>
      <c r="B60" s="45" t="s">
        <v>74</v>
      </c>
      <c r="C60" s="52">
        <v>3.46</v>
      </c>
    </row>
    <row r="61" spans="1:3" x14ac:dyDescent="0.25">
      <c r="A61" s="51"/>
      <c r="B61" s="45" t="s">
        <v>75</v>
      </c>
      <c r="C61" s="52">
        <v>0.54</v>
      </c>
    </row>
    <row r="62" spans="1:3" x14ac:dyDescent="0.25">
      <c r="A62" s="30"/>
      <c r="B62" s="45" t="s">
        <v>76</v>
      </c>
      <c r="C62" s="33">
        <v>2.56</v>
      </c>
    </row>
    <row r="63" spans="1:3" x14ac:dyDescent="0.25">
      <c r="A63" s="30"/>
      <c r="B63" s="45" t="s">
        <v>77</v>
      </c>
      <c r="C63" s="33">
        <v>0.21</v>
      </c>
    </row>
    <row r="64" spans="1:3" x14ac:dyDescent="0.25">
      <c r="A64" s="30"/>
      <c r="B64" s="45" t="s">
        <v>78</v>
      </c>
      <c r="C64" s="33">
        <v>7.0000000000000007E-2</v>
      </c>
    </row>
    <row r="65" spans="1:3" x14ac:dyDescent="0.25">
      <c r="A65" s="53"/>
      <c r="B65" s="45" t="s">
        <v>79</v>
      </c>
      <c r="C65" s="33">
        <v>4.47</v>
      </c>
    </row>
    <row r="66" spans="1:3" x14ac:dyDescent="0.25">
      <c r="A66" s="54"/>
      <c r="B66" s="45" t="s">
        <v>80</v>
      </c>
      <c r="C66" s="33">
        <v>21.78</v>
      </c>
    </row>
    <row r="67" spans="1:3" ht="30" x14ac:dyDescent="0.25">
      <c r="A67" s="54"/>
      <c r="B67" s="47" t="s">
        <v>81</v>
      </c>
      <c r="C67" s="33">
        <v>0.56000000000000005</v>
      </c>
    </row>
    <row r="68" spans="1:3" x14ac:dyDescent="0.25">
      <c r="A68" s="55">
        <v>18</v>
      </c>
      <c r="B68" s="36" t="s">
        <v>82</v>
      </c>
      <c r="C68" s="33">
        <v>29.1</v>
      </c>
    </row>
    <row r="69" spans="1:3" ht="31.5" x14ac:dyDescent="0.25">
      <c r="A69" s="56">
        <v>19</v>
      </c>
      <c r="B69" s="19" t="s">
        <v>30</v>
      </c>
      <c r="C69" s="32">
        <v>181.8</v>
      </c>
    </row>
    <row r="70" spans="1:3" ht="29.25" x14ac:dyDescent="0.25">
      <c r="A70" s="57"/>
      <c r="B70" s="58" t="s">
        <v>95</v>
      </c>
      <c r="C70" s="59">
        <f>C18-C29</f>
        <v>613.10999999999967</v>
      </c>
    </row>
    <row r="71" spans="1:3" ht="31.5" x14ac:dyDescent="0.25">
      <c r="A71" s="7"/>
      <c r="B71" s="64" t="s">
        <v>84</v>
      </c>
      <c r="C71" s="16">
        <v>323.52</v>
      </c>
    </row>
    <row r="72" spans="1:3" x14ac:dyDescent="0.25">
      <c r="C72" s="41"/>
    </row>
  </sheetData>
  <pageMargins left="0.7" right="0.7" top="0.28999999999999998" bottom="0.24" header="0.3" footer="0.3"/>
  <pageSetup paperSize="9" scale="53" orientation="portrait" verticalDpi="0" r:id="rId1"/>
  <rowBreaks count="1" manualBreakCount="1">
    <brk id="7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42578125" style="1" customWidth="1"/>
    <col min="2" max="2" width="89.28515625" style="3" customWidth="1"/>
    <col min="3" max="3" width="62.8554687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88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17.63</v>
      </c>
    </row>
    <row r="6" spans="1:3" ht="31.5" x14ac:dyDescent="0.25">
      <c r="A6" s="29"/>
      <c r="B6" s="35" t="s">
        <v>83</v>
      </c>
      <c r="C6" s="26">
        <v>1300.97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5402.26</v>
      </c>
    </row>
    <row r="8" spans="1:3" ht="31.5" x14ac:dyDescent="0.3">
      <c r="A8" s="11">
        <v>2</v>
      </c>
      <c r="B8" s="15" t="s">
        <v>29</v>
      </c>
      <c r="C8" s="18">
        <v>4811.88</v>
      </c>
    </row>
    <row r="9" spans="1:3" ht="31.5" x14ac:dyDescent="0.3">
      <c r="A9" s="11">
        <v>3</v>
      </c>
      <c r="B9" s="19" t="s">
        <v>30</v>
      </c>
      <c r="C9" s="16">
        <v>349.98</v>
      </c>
    </row>
    <row r="10" spans="1:3" ht="20.25" x14ac:dyDescent="0.3">
      <c r="A10" s="11">
        <v>4</v>
      </c>
      <c r="B10" s="19" t="s">
        <v>31</v>
      </c>
      <c r="C10" s="16">
        <f>C11+C12+C13+C14+C15+C16</f>
        <v>240.4</v>
      </c>
    </row>
    <row r="11" spans="1:3" ht="30" x14ac:dyDescent="0.25">
      <c r="A11" s="42"/>
      <c r="B11" s="45" t="s">
        <v>32</v>
      </c>
      <c r="C11" s="26">
        <v>165.21</v>
      </c>
    </row>
    <row r="12" spans="1:3" x14ac:dyDescent="0.25">
      <c r="A12" s="42"/>
      <c r="B12" s="45" t="s">
        <v>33</v>
      </c>
      <c r="C12" s="26">
        <v>26.31</v>
      </c>
    </row>
    <row r="13" spans="1:3" ht="30" x14ac:dyDescent="0.25">
      <c r="A13" s="42"/>
      <c r="B13" s="45" t="s">
        <v>35</v>
      </c>
      <c r="C13" s="52">
        <v>38.74</v>
      </c>
    </row>
    <row r="14" spans="1:3" x14ac:dyDescent="0.25">
      <c r="A14" s="42"/>
      <c r="B14" s="40" t="s">
        <v>36</v>
      </c>
      <c r="C14" s="26">
        <v>4.01</v>
      </c>
    </row>
    <row r="15" spans="1:3" ht="30" x14ac:dyDescent="0.25">
      <c r="A15" s="42"/>
      <c r="B15" s="45" t="s">
        <v>37</v>
      </c>
      <c r="C15" s="26">
        <v>5.4</v>
      </c>
    </row>
    <row r="16" spans="1:3" x14ac:dyDescent="0.25">
      <c r="A16" s="68"/>
      <c r="B16" s="40" t="s">
        <v>38</v>
      </c>
      <c r="C16" s="26">
        <v>0.73</v>
      </c>
    </row>
    <row r="17" spans="1:3" ht="18.75" x14ac:dyDescent="0.25">
      <c r="A17" s="20"/>
      <c r="B17" s="21" t="s">
        <v>39</v>
      </c>
      <c r="C17" s="22">
        <f>C7/C18*100</f>
        <v>101.16156045713389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5340.23</v>
      </c>
    </row>
    <row r="19" spans="1:3" ht="31.5" x14ac:dyDescent="0.3">
      <c r="A19" s="11">
        <v>2</v>
      </c>
      <c r="B19" s="15" t="s">
        <v>29</v>
      </c>
      <c r="C19" s="18">
        <v>4751.2700000000004</v>
      </c>
    </row>
    <row r="20" spans="1:3" ht="31.5" x14ac:dyDescent="0.3">
      <c r="A20" s="11">
        <v>3</v>
      </c>
      <c r="B20" s="19" t="s">
        <v>30</v>
      </c>
      <c r="C20" s="16">
        <v>349.44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239.51999999999995</v>
      </c>
    </row>
    <row r="22" spans="1:3" ht="30" x14ac:dyDescent="0.25">
      <c r="A22" s="42"/>
      <c r="B22" s="45" t="s">
        <v>32</v>
      </c>
      <c r="C22" s="26">
        <v>165.23</v>
      </c>
    </row>
    <row r="23" spans="1:3" x14ac:dyDescent="0.25">
      <c r="A23" s="42"/>
      <c r="B23" s="45" t="s">
        <v>33</v>
      </c>
      <c r="C23" s="26">
        <v>25.36</v>
      </c>
    </row>
    <row r="24" spans="1:3" ht="30" x14ac:dyDescent="0.25">
      <c r="A24" s="42"/>
      <c r="B24" s="45" t="s">
        <v>35</v>
      </c>
      <c r="C24" s="52">
        <v>38.5</v>
      </c>
    </row>
    <row r="25" spans="1:3" x14ac:dyDescent="0.25">
      <c r="A25" s="42"/>
      <c r="B25" s="40" t="s">
        <v>36</v>
      </c>
      <c r="C25" s="26">
        <v>3.39</v>
      </c>
    </row>
    <row r="26" spans="1:3" ht="30" x14ac:dyDescent="0.25">
      <c r="A26" s="42"/>
      <c r="B26" s="45" t="s">
        <v>37</v>
      </c>
      <c r="C26" s="26">
        <v>4.5</v>
      </c>
    </row>
    <row r="27" spans="1:3" x14ac:dyDescent="0.25">
      <c r="A27" s="70"/>
      <c r="B27" s="45" t="s">
        <v>85</v>
      </c>
      <c r="C27" s="26">
        <v>1.81</v>
      </c>
    </row>
    <row r="28" spans="1:3" x14ac:dyDescent="0.25">
      <c r="A28" s="68"/>
      <c r="B28" s="40" t="s">
        <v>38</v>
      </c>
      <c r="C28" s="26">
        <v>0.73</v>
      </c>
    </row>
    <row r="29" spans="1:3" x14ac:dyDescent="0.25">
      <c r="A29" s="27"/>
      <c r="B29" s="28" t="s">
        <v>41</v>
      </c>
      <c r="C29" s="16">
        <f>C30+C48+C66+C68+C69</f>
        <v>4425.2099999999991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3169.72</v>
      </c>
    </row>
    <row r="31" spans="1:3" x14ac:dyDescent="0.25">
      <c r="A31" s="30">
        <v>2</v>
      </c>
      <c r="B31" s="15" t="s">
        <v>43</v>
      </c>
      <c r="C31" s="33">
        <v>962.74</v>
      </c>
    </row>
    <row r="32" spans="1:3" x14ac:dyDescent="0.25">
      <c r="A32" s="30">
        <v>4</v>
      </c>
      <c r="B32" s="36" t="s">
        <v>45</v>
      </c>
      <c r="C32" s="33">
        <v>1342.36</v>
      </c>
    </row>
    <row r="33" spans="1:3" x14ac:dyDescent="0.25">
      <c r="A33" s="30">
        <v>5</v>
      </c>
      <c r="B33" s="36" t="s">
        <v>46</v>
      </c>
      <c r="C33" s="33">
        <v>231.33</v>
      </c>
    </row>
    <row r="34" spans="1:3" ht="47.25" x14ac:dyDescent="0.25">
      <c r="A34" s="30">
        <v>6</v>
      </c>
      <c r="B34" s="36" t="s">
        <v>47</v>
      </c>
      <c r="C34" s="33">
        <v>38.46</v>
      </c>
    </row>
    <row r="35" spans="1:3" x14ac:dyDescent="0.25">
      <c r="A35" s="30">
        <v>7</v>
      </c>
      <c r="B35" s="37" t="s">
        <v>48</v>
      </c>
      <c r="C35" s="33">
        <f>C36+C37+C38</f>
        <v>437.71999999999997</v>
      </c>
    </row>
    <row r="36" spans="1:3" x14ac:dyDescent="0.25">
      <c r="A36" s="30"/>
      <c r="B36" s="40" t="s">
        <v>49</v>
      </c>
      <c r="C36" s="34">
        <v>47.76</v>
      </c>
    </row>
    <row r="37" spans="1:3" x14ac:dyDescent="0.25">
      <c r="A37" s="30"/>
      <c r="B37" s="40" t="s">
        <v>50</v>
      </c>
      <c r="C37" s="33">
        <v>303.58999999999997</v>
      </c>
    </row>
    <row r="38" spans="1:3" ht="30" x14ac:dyDescent="0.25">
      <c r="A38" s="42"/>
      <c r="B38" s="40" t="s">
        <v>86</v>
      </c>
      <c r="C38" s="33">
        <v>86.37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98.34</v>
      </c>
    </row>
    <row r="40" spans="1:3" x14ac:dyDescent="0.25">
      <c r="A40" s="30"/>
      <c r="B40" s="44" t="s">
        <v>55</v>
      </c>
      <c r="C40" s="33">
        <v>22.85</v>
      </c>
    </row>
    <row r="41" spans="1:3" x14ac:dyDescent="0.25">
      <c r="A41" s="30"/>
      <c r="B41" s="44" t="s">
        <v>56</v>
      </c>
      <c r="C41" s="33">
        <v>6.97</v>
      </c>
    </row>
    <row r="42" spans="1:3" x14ac:dyDescent="0.25">
      <c r="A42" s="30"/>
      <c r="B42" s="44" t="s">
        <v>57</v>
      </c>
      <c r="C42" s="33">
        <v>39.06</v>
      </c>
    </row>
    <row r="43" spans="1:3" x14ac:dyDescent="0.25">
      <c r="A43" s="30"/>
      <c r="B43" s="44" t="s">
        <v>58</v>
      </c>
      <c r="C43" s="33">
        <v>26.67</v>
      </c>
    </row>
    <row r="44" spans="1:3" x14ac:dyDescent="0.25">
      <c r="A44" s="30"/>
      <c r="B44" s="40" t="s">
        <v>59</v>
      </c>
      <c r="C44" s="33">
        <v>2.79</v>
      </c>
    </row>
    <row r="45" spans="1:3" x14ac:dyDescent="0.25">
      <c r="A45" s="30">
        <v>9</v>
      </c>
      <c r="B45" s="36" t="s">
        <v>60</v>
      </c>
      <c r="C45" s="46">
        <f t="shared" ref="C45" si="3">C46+C47</f>
        <v>58.769999999999996</v>
      </c>
    </row>
    <row r="46" spans="1:3" x14ac:dyDescent="0.25">
      <c r="A46" s="30"/>
      <c r="B46" s="45" t="s">
        <v>61</v>
      </c>
      <c r="C46" s="33">
        <v>48.57</v>
      </c>
    </row>
    <row r="47" spans="1:3" x14ac:dyDescent="0.25">
      <c r="A47" s="30"/>
      <c r="B47" s="45" t="s">
        <v>62</v>
      </c>
      <c r="C47" s="33">
        <v>10.199999999999999</v>
      </c>
    </row>
    <row r="48" spans="1:3" x14ac:dyDescent="0.25">
      <c r="A48" s="30">
        <v>10</v>
      </c>
      <c r="B48" s="15" t="s">
        <v>63</v>
      </c>
      <c r="C48" s="16">
        <f>C49+C50+C51+C52+C54</f>
        <v>828.62</v>
      </c>
    </row>
    <row r="49" spans="1:3" x14ac:dyDescent="0.25">
      <c r="A49" s="30">
        <v>11</v>
      </c>
      <c r="B49" s="15" t="s">
        <v>64</v>
      </c>
      <c r="C49" s="33">
        <v>205.57</v>
      </c>
    </row>
    <row r="50" spans="1:3" x14ac:dyDescent="0.25">
      <c r="A50" s="30">
        <v>12</v>
      </c>
      <c r="B50" s="47" t="s">
        <v>65</v>
      </c>
      <c r="C50" s="33">
        <v>437.2</v>
      </c>
    </row>
    <row r="51" spans="1:3" x14ac:dyDescent="0.25">
      <c r="A51" s="30">
        <v>13</v>
      </c>
      <c r="B51" s="47" t="s">
        <v>46</v>
      </c>
      <c r="C51" s="33">
        <v>132.03</v>
      </c>
    </row>
    <row r="52" spans="1:3" x14ac:dyDescent="0.25">
      <c r="A52" s="30">
        <v>14</v>
      </c>
      <c r="B52" s="37" t="s">
        <v>66</v>
      </c>
      <c r="C52" s="16">
        <f t="shared" ref="C52" si="4">C53</f>
        <v>9.23</v>
      </c>
    </row>
    <row r="53" spans="1:3" x14ac:dyDescent="0.25">
      <c r="A53" s="30"/>
      <c r="B53" s="47" t="s">
        <v>67</v>
      </c>
      <c r="C53" s="33">
        <v>9.23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44.59</v>
      </c>
    </row>
    <row r="55" spans="1:3" x14ac:dyDescent="0.25">
      <c r="A55" s="30"/>
      <c r="B55" s="45" t="s">
        <v>69</v>
      </c>
      <c r="C55" s="33">
        <v>0.86</v>
      </c>
    </row>
    <row r="56" spans="1:3" x14ac:dyDescent="0.25">
      <c r="A56" s="30"/>
      <c r="B56" s="45" t="s">
        <v>70</v>
      </c>
      <c r="C56" s="33">
        <v>12.89</v>
      </c>
    </row>
    <row r="57" spans="1:3" ht="30" x14ac:dyDescent="0.25">
      <c r="A57" s="30"/>
      <c r="B57" s="45" t="s">
        <v>71</v>
      </c>
      <c r="C57" s="33">
        <v>6.67</v>
      </c>
    </row>
    <row r="58" spans="1:3" ht="30" x14ac:dyDescent="0.25">
      <c r="A58" s="51"/>
      <c r="B58" s="45" t="s">
        <v>72</v>
      </c>
      <c r="C58" s="33">
        <v>1.85</v>
      </c>
    </row>
    <row r="59" spans="1:3" x14ac:dyDescent="0.25">
      <c r="A59" s="51"/>
      <c r="B59" s="45" t="s">
        <v>73</v>
      </c>
      <c r="C59" s="52">
        <v>0.8</v>
      </c>
    </row>
    <row r="60" spans="1:3" x14ac:dyDescent="0.25">
      <c r="A60" s="51"/>
      <c r="B60" s="45" t="s">
        <v>74</v>
      </c>
      <c r="C60" s="52">
        <v>6.35</v>
      </c>
    </row>
    <row r="61" spans="1:3" x14ac:dyDescent="0.25">
      <c r="A61" s="51"/>
      <c r="B61" s="45" t="s">
        <v>75</v>
      </c>
      <c r="C61" s="52">
        <v>0.99</v>
      </c>
    </row>
    <row r="62" spans="1:3" x14ac:dyDescent="0.25">
      <c r="A62" s="30"/>
      <c r="B62" s="45" t="s">
        <v>76</v>
      </c>
      <c r="C62" s="33">
        <v>4.7</v>
      </c>
    </row>
    <row r="63" spans="1:3" x14ac:dyDescent="0.25">
      <c r="A63" s="30"/>
      <c r="B63" s="45" t="s">
        <v>77</v>
      </c>
      <c r="C63" s="33">
        <v>0.18</v>
      </c>
    </row>
    <row r="64" spans="1:3" x14ac:dyDescent="0.25">
      <c r="A64" s="30"/>
      <c r="B64" s="45" t="s">
        <v>78</v>
      </c>
      <c r="C64" s="33">
        <v>7.0000000000000007E-2</v>
      </c>
    </row>
    <row r="65" spans="1:3" x14ac:dyDescent="0.25">
      <c r="A65" s="53"/>
      <c r="B65" s="45" t="s">
        <v>79</v>
      </c>
      <c r="C65" s="33">
        <v>8.1999999999999993</v>
      </c>
    </row>
    <row r="66" spans="1:3" x14ac:dyDescent="0.25">
      <c r="A66" s="54"/>
      <c r="B66" s="45" t="s">
        <v>80</v>
      </c>
      <c r="C66" s="33">
        <v>39.950000000000003</v>
      </c>
    </row>
    <row r="67" spans="1:3" ht="30" x14ac:dyDescent="0.25">
      <c r="A67" s="54"/>
      <c r="B67" s="47" t="s">
        <v>81</v>
      </c>
      <c r="C67" s="33">
        <v>1.03</v>
      </c>
    </row>
    <row r="68" spans="1:3" x14ac:dyDescent="0.25">
      <c r="A68" s="55">
        <v>18</v>
      </c>
      <c r="B68" s="36" t="s">
        <v>82</v>
      </c>
      <c r="C68" s="33">
        <v>53.4</v>
      </c>
    </row>
    <row r="69" spans="1:3" ht="31.5" x14ac:dyDescent="0.25">
      <c r="A69" s="56">
        <v>19</v>
      </c>
      <c r="B69" s="19" t="s">
        <v>30</v>
      </c>
      <c r="C69" s="32">
        <v>333.52</v>
      </c>
    </row>
    <row r="70" spans="1:3" ht="29.25" x14ac:dyDescent="0.25">
      <c r="A70" s="57"/>
      <c r="B70" s="58" t="s">
        <v>95</v>
      </c>
      <c r="C70" s="59">
        <f>C18-C29</f>
        <v>915.02000000000044</v>
      </c>
    </row>
    <row r="71" spans="1:3" ht="31.5" x14ac:dyDescent="0.25">
      <c r="A71" s="7"/>
      <c r="B71" s="64" t="s">
        <v>84</v>
      </c>
      <c r="C71" s="16">
        <v>631.27</v>
      </c>
    </row>
    <row r="72" spans="1:3" x14ac:dyDescent="0.25">
      <c r="C72" s="41"/>
    </row>
  </sheetData>
  <pageMargins left="0.7" right="0.7" top="0.4" bottom="0.2" header="0.3" footer="0.3"/>
  <pageSetup paperSize="9" scale="49" orientation="portrait" verticalDpi="0" r:id="rId1"/>
  <rowBreaks count="1" manualBreakCount="1">
    <brk id="71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view="pageBreakPreview" zoomScale="60" zoomScaleNormal="100" workbookViewId="0">
      <selection activeCell="C17" sqref="C17"/>
    </sheetView>
  </sheetViews>
  <sheetFormatPr defaultRowHeight="15.75" x14ac:dyDescent="0.25"/>
  <cols>
    <col min="1" max="1" width="6.85546875" style="1" customWidth="1"/>
    <col min="2" max="2" width="96" style="3" customWidth="1"/>
    <col min="3" max="3" width="42.5703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90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9.61</v>
      </c>
    </row>
    <row r="6" spans="1:3" ht="31.5" x14ac:dyDescent="0.25">
      <c r="A6" s="29"/>
      <c r="B6" s="35" t="s">
        <v>83</v>
      </c>
      <c r="C6" s="26">
        <v>205.27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2854.89</v>
      </c>
    </row>
    <row r="8" spans="1:3" ht="31.5" x14ac:dyDescent="0.3">
      <c r="A8" s="11">
        <v>2</v>
      </c>
      <c r="B8" s="15" t="s">
        <v>29</v>
      </c>
      <c r="C8" s="18">
        <v>2622.93</v>
      </c>
    </row>
    <row r="9" spans="1:3" ht="31.5" x14ac:dyDescent="0.3">
      <c r="A9" s="11">
        <v>3</v>
      </c>
      <c r="B9" s="19" t="s">
        <v>30</v>
      </c>
      <c r="C9" s="16">
        <v>190.77</v>
      </c>
    </row>
    <row r="10" spans="1:3" ht="20.25" x14ac:dyDescent="0.3">
      <c r="A10" s="11">
        <v>4</v>
      </c>
      <c r="B10" s="19" t="s">
        <v>31</v>
      </c>
      <c r="C10" s="16">
        <f>C11+C12+C13+C14+C15</f>
        <v>41.19</v>
      </c>
    </row>
    <row r="11" spans="1:3" x14ac:dyDescent="0.25">
      <c r="A11" s="42"/>
      <c r="B11" s="45" t="s">
        <v>33</v>
      </c>
      <c r="C11" s="26">
        <v>14.34</v>
      </c>
    </row>
    <row r="12" spans="1:3" ht="30" x14ac:dyDescent="0.25">
      <c r="A12" s="42"/>
      <c r="B12" s="45" t="s">
        <v>35</v>
      </c>
      <c r="C12" s="52">
        <v>21.12</v>
      </c>
    </row>
    <row r="13" spans="1:3" x14ac:dyDescent="0.25">
      <c r="A13" s="42"/>
      <c r="B13" s="40" t="s">
        <v>36</v>
      </c>
      <c r="C13" s="26">
        <v>2.1800000000000002</v>
      </c>
    </row>
    <row r="14" spans="1:3" ht="30" x14ac:dyDescent="0.25">
      <c r="A14" s="42"/>
      <c r="B14" s="45" t="s">
        <v>37</v>
      </c>
      <c r="C14" s="26">
        <v>3</v>
      </c>
    </row>
    <row r="15" spans="1:3" x14ac:dyDescent="0.25">
      <c r="A15" s="68"/>
      <c r="B15" s="40" t="s">
        <v>38</v>
      </c>
      <c r="C15" s="26">
        <v>0.55000000000000004</v>
      </c>
    </row>
    <row r="16" spans="1:3" ht="18.75" x14ac:dyDescent="0.25">
      <c r="A16" s="20"/>
      <c r="B16" s="21" t="s">
        <v>39</v>
      </c>
      <c r="C16" s="22">
        <f>C7/C17*100</f>
        <v>101.19847717895274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2821.08</v>
      </c>
    </row>
    <row r="18" spans="1:3" ht="31.5" x14ac:dyDescent="0.3">
      <c r="A18" s="11">
        <v>2</v>
      </c>
      <c r="B18" s="15" t="s">
        <v>29</v>
      </c>
      <c r="C18" s="18">
        <v>2589.89</v>
      </c>
    </row>
    <row r="19" spans="1:3" ht="31.5" x14ac:dyDescent="0.3">
      <c r="A19" s="11">
        <v>3</v>
      </c>
      <c r="B19" s="19" t="s">
        <v>30</v>
      </c>
      <c r="C19" s="16">
        <v>190.48</v>
      </c>
    </row>
    <row r="20" spans="1:3" ht="20.25" x14ac:dyDescent="0.3">
      <c r="A20" s="11">
        <v>4</v>
      </c>
      <c r="B20" s="19" t="s">
        <v>31</v>
      </c>
      <c r="C20" s="16">
        <f>C21+C22+C23+C24+C25+C26</f>
        <v>40.71</v>
      </c>
    </row>
    <row r="21" spans="1:3" x14ac:dyDescent="0.25">
      <c r="A21" s="42"/>
      <c r="B21" s="45" t="s">
        <v>33</v>
      </c>
      <c r="C21" s="26">
        <v>13.83</v>
      </c>
    </row>
    <row r="22" spans="1:3" ht="30" x14ac:dyDescent="0.25">
      <c r="A22" s="42"/>
      <c r="B22" s="45" t="s">
        <v>35</v>
      </c>
      <c r="C22" s="52">
        <v>20.99</v>
      </c>
    </row>
    <row r="23" spans="1:3" x14ac:dyDescent="0.25">
      <c r="A23" s="42"/>
      <c r="B23" s="40" t="s">
        <v>36</v>
      </c>
      <c r="C23" s="26">
        <v>1.85</v>
      </c>
    </row>
    <row r="24" spans="1:3" ht="30" x14ac:dyDescent="0.25">
      <c r="A24" s="42"/>
      <c r="B24" s="45" t="s">
        <v>37</v>
      </c>
      <c r="C24" s="26">
        <v>2.5</v>
      </c>
    </row>
    <row r="25" spans="1:3" x14ac:dyDescent="0.25">
      <c r="A25" s="70"/>
      <c r="B25" s="45" t="s">
        <v>85</v>
      </c>
      <c r="C25" s="26">
        <v>0.99</v>
      </c>
    </row>
    <row r="26" spans="1:3" x14ac:dyDescent="0.25">
      <c r="A26" s="68"/>
      <c r="B26" s="40" t="s">
        <v>38</v>
      </c>
      <c r="C26" s="26">
        <v>0.55000000000000004</v>
      </c>
    </row>
    <row r="27" spans="1:3" x14ac:dyDescent="0.25">
      <c r="A27" s="27"/>
      <c r="B27" s="28" t="s">
        <v>41</v>
      </c>
      <c r="C27" s="16">
        <f>C28+C45+C63+C65+C66</f>
        <v>2429.38</v>
      </c>
    </row>
    <row r="28" spans="1:3" ht="20.25" x14ac:dyDescent="0.25">
      <c r="A28" s="30">
        <v>1</v>
      </c>
      <c r="B28" s="31" t="s">
        <v>42</v>
      </c>
      <c r="C28" s="16">
        <f>C29+C30+C31+C32+C33+C36+C42</f>
        <v>1744.9199999999998</v>
      </c>
    </row>
    <row r="29" spans="1:3" x14ac:dyDescent="0.25">
      <c r="A29" s="30">
        <v>2</v>
      </c>
      <c r="B29" s="15" t="s">
        <v>43</v>
      </c>
      <c r="C29" s="33">
        <v>524.78</v>
      </c>
    </row>
    <row r="30" spans="1:3" x14ac:dyDescent="0.25">
      <c r="A30" s="30">
        <v>4</v>
      </c>
      <c r="B30" s="36" t="s">
        <v>45</v>
      </c>
      <c r="C30" s="33">
        <v>731.71</v>
      </c>
    </row>
    <row r="31" spans="1:3" x14ac:dyDescent="0.25">
      <c r="A31" s="30">
        <v>5</v>
      </c>
      <c r="B31" s="36" t="s">
        <v>46</v>
      </c>
      <c r="C31" s="33">
        <v>126.1</v>
      </c>
    </row>
    <row r="32" spans="1:3" ht="47.25" x14ac:dyDescent="0.25">
      <c r="A32" s="30">
        <v>6</v>
      </c>
      <c r="B32" s="36" t="s">
        <v>47</v>
      </c>
      <c r="C32" s="33">
        <v>20.97</v>
      </c>
    </row>
    <row r="33" spans="1:3" x14ac:dyDescent="0.25">
      <c r="A33" s="30">
        <v>7</v>
      </c>
      <c r="B33" s="37" t="s">
        <v>48</v>
      </c>
      <c r="C33" s="33">
        <f>C34+C35</f>
        <v>255.67000000000002</v>
      </c>
    </row>
    <row r="34" spans="1:3" x14ac:dyDescent="0.25">
      <c r="A34" s="30"/>
      <c r="B34" s="40" t="s">
        <v>50</v>
      </c>
      <c r="C34" s="33">
        <v>208.59</v>
      </c>
    </row>
    <row r="35" spans="1:3" ht="30" x14ac:dyDescent="0.25">
      <c r="A35" s="42"/>
      <c r="B35" s="40" t="s">
        <v>86</v>
      </c>
      <c r="C35" s="33">
        <v>47.08</v>
      </c>
    </row>
    <row r="36" spans="1:3" ht="47.25" x14ac:dyDescent="0.25">
      <c r="A36" s="30">
        <v>8</v>
      </c>
      <c r="B36" s="37" t="s">
        <v>54</v>
      </c>
      <c r="C36" s="16">
        <f t="shared" ref="C36" si="2">C37+C38+C39+C40+C41</f>
        <v>53.61</v>
      </c>
    </row>
    <row r="37" spans="1:3" x14ac:dyDescent="0.25">
      <c r="A37" s="30"/>
      <c r="B37" s="44" t="s">
        <v>55</v>
      </c>
      <c r="C37" s="33">
        <v>12.46</v>
      </c>
    </row>
    <row r="38" spans="1:3" x14ac:dyDescent="0.25">
      <c r="A38" s="30"/>
      <c r="B38" s="44" t="s">
        <v>56</v>
      </c>
      <c r="C38" s="33">
        <v>3.8</v>
      </c>
    </row>
    <row r="39" spans="1:3" x14ac:dyDescent="0.25">
      <c r="A39" s="30"/>
      <c r="B39" s="44" t="s">
        <v>57</v>
      </c>
      <c r="C39" s="33">
        <v>21.29</v>
      </c>
    </row>
    <row r="40" spans="1:3" x14ac:dyDescent="0.25">
      <c r="A40" s="30"/>
      <c r="B40" s="44" t="s">
        <v>58</v>
      </c>
      <c r="C40" s="33">
        <v>14.54</v>
      </c>
    </row>
    <row r="41" spans="1:3" x14ac:dyDescent="0.25">
      <c r="A41" s="30"/>
      <c r="B41" s="40" t="s">
        <v>59</v>
      </c>
      <c r="C41" s="33">
        <v>1.52</v>
      </c>
    </row>
    <row r="42" spans="1:3" x14ac:dyDescent="0.25">
      <c r="A42" s="30">
        <v>9</v>
      </c>
      <c r="B42" s="36" t="s">
        <v>60</v>
      </c>
      <c r="C42" s="46">
        <f t="shared" ref="C42" si="3">C43+C44</f>
        <v>32.08</v>
      </c>
    </row>
    <row r="43" spans="1:3" x14ac:dyDescent="0.25">
      <c r="A43" s="30"/>
      <c r="B43" s="45" t="s">
        <v>61</v>
      </c>
      <c r="C43" s="33">
        <v>26.48</v>
      </c>
    </row>
    <row r="44" spans="1:3" x14ac:dyDescent="0.25">
      <c r="A44" s="30"/>
      <c r="B44" s="45" t="s">
        <v>62</v>
      </c>
      <c r="C44" s="33">
        <v>5.6</v>
      </c>
    </row>
    <row r="45" spans="1:3" x14ac:dyDescent="0.25">
      <c r="A45" s="30">
        <v>10</v>
      </c>
      <c r="B45" s="15" t="s">
        <v>63</v>
      </c>
      <c r="C45" s="16">
        <f>C46+C47+C48+C49+C51</f>
        <v>451.78000000000003</v>
      </c>
    </row>
    <row r="46" spans="1:3" x14ac:dyDescent="0.25">
      <c r="A46" s="30">
        <v>11</v>
      </c>
      <c r="B46" s="15" t="s">
        <v>64</v>
      </c>
      <c r="C46" s="33">
        <v>112.05</v>
      </c>
    </row>
    <row r="47" spans="1:3" x14ac:dyDescent="0.25">
      <c r="A47" s="30">
        <v>12</v>
      </c>
      <c r="B47" s="47" t="s">
        <v>65</v>
      </c>
      <c r="C47" s="33">
        <v>238.31</v>
      </c>
    </row>
    <row r="48" spans="1:3" x14ac:dyDescent="0.25">
      <c r="A48" s="30">
        <v>13</v>
      </c>
      <c r="B48" s="47" t="s">
        <v>46</v>
      </c>
      <c r="C48" s="33">
        <v>71.97</v>
      </c>
    </row>
    <row r="49" spans="1:3" x14ac:dyDescent="0.25">
      <c r="A49" s="30">
        <v>14</v>
      </c>
      <c r="B49" s="37" t="s">
        <v>66</v>
      </c>
      <c r="C49" s="16">
        <f t="shared" ref="C49" si="4">C50</f>
        <v>5.03</v>
      </c>
    </row>
    <row r="50" spans="1:3" x14ac:dyDescent="0.25">
      <c r="A50" s="30"/>
      <c r="B50" s="47" t="s">
        <v>67</v>
      </c>
      <c r="C50" s="33">
        <v>5.03</v>
      </c>
    </row>
    <row r="51" spans="1:3" ht="31.5" x14ac:dyDescent="0.25">
      <c r="A51" s="30">
        <v>15</v>
      </c>
      <c r="B51" s="19" t="s">
        <v>68</v>
      </c>
      <c r="C51" s="16">
        <f t="shared" ref="C51" si="5">C52+C53+C54+C55+C56+C57+C58+C59+C60+C61+C62+C64</f>
        <v>24.419999999999995</v>
      </c>
    </row>
    <row r="52" spans="1:3" x14ac:dyDescent="0.25">
      <c r="A52" s="30"/>
      <c r="B52" s="45" t="s">
        <v>69</v>
      </c>
      <c r="C52" s="33">
        <v>0.47</v>
      </c>
    </row>
    <row r="53" spans="1:3" x14ac:dyDescent="0.25">
      <c r="A53" s="30"/>
      <c r="B53" s="45" t="s">
        <v>70</v>
      </c>
      <c r="C53" s="33">
        <v>7.03</v>
      </c>
    </row>
    <row r="54" spans="1:3" ht="30" x14ac:dyDescent="0.25">
      <c r="A54" s="30"/>
      <c r="B54" s="45" t="s">
        <v>71</v>
      </c>
      <c r="C54" s="33">
        <v>3.64</v>
      </c>
    </row>
    <row r="55" spans="1:3" ht="30" x14ac:dyDescent="0.25">
      <c r="A55" s="51"/>
      <c r="B55" s="45" t="s">
        <v>72</v>
      </c>
      <c r="C55" s="33">
        <v>1.01</v>
      </c>
    </row>
    <row r="56" spans="1:3" x14ac:dyDescent="0.25">
      <c r="A56" s="51"/>
      <c r="B56" s="45" t="s">
        <v>73</v>
      </c>
      <c r="C56" s="52">
        <v>0.43</v>
      </c>
    </row>
    <row r="57" spans="1:3" x14ac:dyDescent="0.25">
      <c r="A57" s="51"/>
      <c r="B57" s="45" t="s">
        <v>74</v>
      </c>
      <c r="C57" s="52">
        <v>3.46</v>
      </c>
    </row>
    <row r="58" spans="1:3" x14ac:dyDescent="0.25">
      <c r="A58" s="51"/>
      <c r="B58" s="45" t="s">
        <v>75</v>
      </c>
      <c r="C58" s="52">
        <v>0.54</v>
      </c>
    </row>
    <row r="59" spans="1:3" x14ac:dyDescent="0.25">
      <c r="A59" s="30"/>
      <c r="B59" s="45" t="s">
        <v>76</v>
      </c>
      <c r="C59" s="33">
        <v>2.56</v>
      </c>
    </row>
    <row r="60" spans="1:3" x14ac:dyDescent="0.25">
      <c r="A60" s="30"/>
      <c r="B60" s="45" t="s">
        <v>77</v>
      </c>
      <c r="C60" s="33">
        <v>0.21</v>
      </c>
    </row>
    <row r="61" spans="1:3" x14ac:dyDescent="0.25">
      <c r="A61" s="30"/>
      <c r="B61" s="45" t="s">
        <v>78</v>
      </c>
      <c r="C61" s="33">
        <v>0.04</v>
      </c>
    </row>
    <row r="62" spans="1:3" x14ac:dyDescent="0.25">
      <c r="A62" s="53"/>
      <c r="B62" s="45" t="s">
        <v>79</v>
      </c>
      <c r="C62" s="33">
        <v>4.47</v>
      </c>
    </row>
    <row r="63" spans="1:3" x14ac:dyDescent="0.25">
      <c r="A63" s="54"/>
      <c r="B63" s="45" t="s">
        <v>80</v>
      </c>
      <c r="C63" s="33">
        <v>21.78</v>
      </c>
    </row>
    <row r="64" spans="1:3" ht="30" x14ac:dyDescent="0.25">
      <c r="A64" s="54"/>
      <c r="B64" s="47" t="s">
        <v>81</v>
      </c>
      <c r="C64" s="33">
        <v>0.56000000000000005</v>
      </c>
    </row>
    <row r="65" spans="1:3" x14ac:dyDescent="0.25">
      <c r="A65" s="55">
        <v>18</v>
      </c>
      <c r="B65" s="36" t="s">
        <v>82</v>
      </c>
      <c r="C65" s="33">
        <v>29.1</v>
      </c>
    </row>
    <row r="66" spans="1:3" ht="31.5" x14ac:dyDescent="0.25">
      <c r="A66" s="56">
        <v>19</v>
      </c>
      <c r="B66" s="19" t="s">
        <v>30</v>
      </c>
      <c r="C66" s="32">
        <v>181.8</v>
      </c>
    </row>
    <row r="67" spans="1:3" ht="29.25" x14ac:dyDescent="0.25">
      <c r="A67" s="57"/>
      <c r="B67" s="58" t="s">
        <v>95</v>
      </c>
      <c r="C67" s="59">
        <f>C17-C27</f>
        <v>391.69999999999982</v>
      </c>
    </row>
    <row r="68" spans="1:3" ht="31.5" x14ac:dyDescent="0.25">
      <c r="A68" s="7"/>
      <c r="B68" s="64" t="s">
        <v>84</v>
      </c>
      <c r="C68" s="16">
        <v>359.6</v>
      </c>
    </row>
    <row r="69" spans="1:3" x14ac:dyDescent="0.25">
      <c r="C69" s="41"/>
    </row>
  </sheetData>
  <pageMargins left="0.7" right="0.7" top="0.24" bottom="0.2" header="0.3" footer="0.3"/>
  <pageSetup paperSize="9" scale="56" orientation="portrait" verticalDpi="0" r:id="rId1"/>
  <rowBreaks count="1" manualBreakCount="1">
    <brk id="6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98.140625" style="3" customWidth="1"/>
    <col min="3" max="3" width="49.710937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91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18.190000000000001</v>
      </c>
    </row>
    <row r="6" spans="1:3" ht="31.5" x14ac:dyDescent="0.25">
      <c r="A6" s="29"/>
      <c r="B6" s="35" t="s">
        <v>83</v>
      </c>
      <c r="C6" s="26">
        <v>802.03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5468.57</v>
      </c>
    </row>
    <row r="8" spans="1:3" ht="31.5" x14ac:dyDescent="0.3">
      <c r="A8" s="11">
        <v>2</v>
      </c>
      <c r="B8" s="15" t="s">
        <v>29</v>
      </c>
      <c r="C8" s="18">
        <v>4964.7299999999996</v>
      </c>
    </row>
    <row r="9" spans="1:3" ht="31.5" x14ac:dyDescent="0.3">
      <c r="A9" s="11">
        <v>3</v>
      </c>
      <c r="B9" s="19" t="s">
        <v>30</v>
      </c>
      <c r="C9" s="16">
        <v>361.1</v>
      </c>
    </row>
    <row r="10" spans="1:3" ht="20.25" x14ac:dyDescent="0.3">
      <c r="A10" s="11">
        <v>4</v>
      </c>
      <c r="B10" s="19" t="s">
        <v>31</v>
      </c>
      <c r="C10" s="16">
        <f>C11+C12+C13+C14+C15+C16</f>
        <v>142.73999999999998</v>
      </c>
    </row>
    <row r="11" spans="1:3" ht="30" x14ac:dyDescent="0.25">
      <c r="A11" s="42"/>
      <c r="B11" s="45" t="s">
        <v>32</v>
      </c>
      <c r="C11" s="26">
        <v>65.599999999999994</v>
      </c>
    </row>
    <row r="12" spans="1:3" x14ac:dyDescent="0.25">
      <c r="A12" s="42"/>
      <c r="B12" s="45" t="s">
        <v>33</v>
      </c>
      <c r="C12" s="26">
        <v>27.14</v>
      </c>
    </row>
    <row r="13" spans="1:3" ht="30" x14ac:dyDescent="0.25">
      <c r="A13" s="42"/>
      <c r="B13" s="45" t="s">
        <v>35</v>
      </c>
      <c r="C13" s="52">
        <v>39.97</v>
      </c>
    </row>
    <row r="14" spans="1:3" x14ac:dyDescent="0.25">
      <c r="A14" s="42"/>
      <c r="B14" s="40" t="s">
        <v>36</v>
      </c>
      <c r="C14" s="26">
        <v>4.13</v>
      </c>
    </row>
    <row r="15" spans="1:3" ht="30" x14ac:dyDescent="0.25">
      <c r="A15" s="42"/>
      <c r="B15" s="45" t="s">
        <v>37</v>
      </c>
      <c r="C15" s="26">
        <v>5.4</v>
      </c>
    </row>
    <row r="16" spans="1:3" x14ac:dyDescent="0.25">
      <c r="A16" s="68"/>
      <c r="B16" s="40" t="s">
        <v>38</v>
      </c>
      <c r="C16" s="26">
        <v>0.5</v>
      </c>
    </row>
    <row r="17" spans="1:3" ht="18.75" x14ac:dyDescent="0.25">
      <c r="A17" s="20"/>
      <c r="B17" s="21" t="s">
        <v>39</v>
      </c>
      <c r="C17" s="22">
        <f>C7/C18*100</f>
        <v>101.18362135958259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5404.5999999999995</v>
      </c>
    </row>
    <row r="19" spans="1:3" ht="31.5" x14ac:dyDescent="0.3">
      <c r="A19" s="11">
        <v>2</v>
      </c>
      <c r="B19" s="15" t="s">
        <v>29</v>
      </c>
      <c r="C19" s="18">
        <v>4902.1899999999996</v>
      </c>
    </row>
    <row r="20" spans="1:3" ht="31.5" x14ac:dyDescent="0.3">
      <c r="A20" s="11">
        <v>3</v>
      </c>
      <c r="B20" s="19" t="s">
        <v>30</v>
      </c>
      <c r="C20" s="16">
        <v>360.54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141.87</v>
      </c>
    </row>
    <row r="22" spans="1:3" ht="30" x14ac:dyDescent="0.25">
      <c r="A22" s="42"/>
      <c r="B22" s="45" t="s">
        <v>32</v>
      </c>
      <c r="C22" s="26">
        <v>65.599999999999994</v>
      </c>
    </row>
    <row r="23" spans="1:3" x14ac:dyDescent="0.25">
      <c r="A23" s="42"/>
      <c r="B23" s="45" t="s">
        <v>33</v>
      </c>
      <c r="C23" s="26">
        <v>26.17</v>
      </c>
    </row>
    <row r="24" spans="1:3" ht="30" x14ac:dyDescent="0.25">
      <c r="A24" s="42"/>
      <c r="B24" s="45" t="s">
        <v>35</v>
      </c>
      <c r="C24" s="52">
        <v>39.729999999999997</v>
      </c>
    </row>
    <row r="25" spans="1:3" x14ac:dyDescent="0.25">
      <c r="A25" s="42"/>
      <c r="B25" s="40" t="s">
        <v>36</v>
      </c>
      <c r="C25" s="26">
        <v>3.5</v>
      </c>
    </row>
    <row r="26" spans="1:3" ht="30" x14ac:dyDescent="0.25">
      <c r="A26" s="42"/>
      <c r="B26" s="45" t="s">
        <v>37</v>
      </c>
      <c r="C26" s="26">
        <v>4.5</v>
      </c>
    </row>
    <row r="27" spans="1:3" x14ac:dyDescent="0.25">
      <c r="A27" s="70"/>
      <c r="B27" s="45" t="s">
        <v>85</v>
      </c>
      <c r="C27" s="26">
        <v>1.87</v>
      </c>
    </row>
    <row r="28" spans="1:3" x14ac:dyDescent="0.25">
      <c r="A28" s="68"/>
      <c r="B28" s="40" t="s">
        <v>38</v>
      </c>
      <c r="C28" s="26">
        <v>0.5</v>
      </c>
    </row>
    <row r="29" spans="1:3" x14ac:dyDescent="0.25">
      <c r="A29" s="27"/>
      <c r="B29" s="28" t="s">
        <v>41</v>
      </c>
      <c r="C29" s="16">
        <f>C30+C48+C66+C68+C69</f>
        <v>4288.3099999999995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2992.7099999999996</v>
      </c>
    </row>
    <row r="31" spans="1:3" x14ac:dyDescent="0.25">
      <c r="A31" s="30">
        <v>2</v>
      </c>
      <c r="B31" s="15" t="s">
        <v>43</v>
      </c>
      <c r="C31" s="33">
        <v>993.32</v>
      </c>
    </row>
    <row r="32" spans="1:3" x14ac:dyDescent="0.25">
      <c r="A32" s="30">
        <v>4</v>
      </c>
      <c r="B32" s="36" t="s">
        <v>45</v>
      </c>
      <c r="C32" s="33">
        <v>1385</v>
      </c>
    </row>
    <row r="33" spans="1:3" x14ac:dyDescent="0.25">
      <c r="A33" s="30">
        <v>5</v>
      </c>
      <c r="B33" s="36" t="s">
        <v>46</v>
      </c>
      <c r="C33" s="33">
        <v>238.68</v>
      </c>
    </row>
    <row r="34" spans="1:3" ht="47.25" x14ac:dyDescent="0.25">
      <c r="A34" s="30">
        <v>6</v>
      </c>
      <c r="B34" s="36" t="s">
        <v>47</v>
      </c>
      <c r="C34" s="33">
        <v>39.68</v>
      </c>
    </row>
    <row r="35" spans="1:3" x14ac:dyDescent="0.25">
      <c r="A35" s="30">
        <v>7</v>
      </c>
      <c r="B35" s="37" t="s">
        <v>48</v>
      </c>
      <c r="C35" s="33">
        <f>C36+C37+C38</f>
        <v>174.16</v>
      </c>
    </row>
    <row r="36" spans="1:3" x14ac:dyDescent="0.25">
      <c r="A36" s="30"/>
      <c r="B36" s="40" t="s">
        <v>49</v>
      </c>
      <c r="C36" s="34">
        <v>29.52</v>
      </c>
    </row>
    <row r="37" spans="1:3" x14ac:dyDescent="0.25">
      <c r="A37" s="30"/>
      <c r="B37" s="40" t="s">
        <v>50</v>
      </c>
      <c r="C37" s="33">
        <v>55.53</v>
      </c>
    </row>
    <row r="38" spans="1:3" ht="30" x14ac:dyDescent="0.25">
      <c r="A38" s="42"/>
      <c r="B38" s="40" t="s">
        <v>86</v>
      </c>
      <c r="C38" s="33">
        <v>89.11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101.46</v>
      </c>
    </row>
    <row r="40" spans="1:3" x14ac:dyDescent="0.25">
      <c r="A40" s="30"/>
      <c r="B40" s="44" t="s">
        <v>55</v>
      </c>
      <c r="C40" s="33">
        <v>23.58</v>
      </c>
    </row>
    <row r="41" spans="1:3" x14ac:dyDescent="0.25">
      <c r="A41" s="30"/>
      <c r="B41" s="44" t="s">
        <v>56</v>
      </c>
      <c r="C41" s="33">
        <v>7.19</v>
      </c>
    </row>
    <row r="42" spans="1:3" x14ac:dyDescent="0.25">
      <c r="A42" s="30"/>
      <c r="B42" s="44" t="s">
        <v>57</v>
      </c>
      <c r="C42" s="33">
        <v>40.299999999999997</v>
      </c>
    </row>
    <row r="43" spans="1:3" x14ac:dyDescent="0.25">
      <c r="A43" s="30"/>
      <c r="B43" s="44" t="s">
        <v>58</v>
      </c>
      <c r="C43" s="33">
        <v>27.51</v>
      </c>
    </row>
    <row r="44" spans="1:3" x14ac:dyDescent="0.25">
      <c r="A44" s="30"/>
      <c r="B44" s="40" t="s">
        <v>59</v>
      </c>
      <c r="C44" s="33">
        <v>2.88</v>
      </c>
    </row>
    <row r="45" spans="1:3" x14ac:dyDescent="0.25">
      <c r="A45" s="30">
        <v>9</v>
      </c>
      <c r="B45" s="36" t="s">
        <v>60</v>
      </c>
      <c r="C45" s="46">
        <f t="shared" ref="C45" si="3">C46+C47</f>
        <v>60.41</v>
      </c>
    </row>
    <row r="46" spans="1:3" x14ac:dyDescent="0.25">
      <c r="A46" s="30"/>
      <c r="B46" s="45" t="s">
        <v>61</v>
      </c>
      <c r="C46" s="33">
        <v>50.11</v>
      </c>
    </row>
    <row r="47" spans="1:3" x14ac:dyDescent="0.25">
      <c r="A47" s="30"/>
      <c r="B47" s="45" t="s">
        <v>62</v>
      </c>
      <c r="C47" s="33">
        <v>10.3</v>
      </c>
    </row>
    <row r="48" spans="1:3" x14ac:dyDescent="0.25">
      <c r="A48" s="30">
        <v>10</v>
      </c>
      <c r="B48" s="15" t="s">
        <v>63</v>
      </c>
      <c r="C48" s="16">
        <f>C49+C50+C51+C52+C54</f>
        <v>855.17</v>
      </c>
    </row>
    <row r="49" spans="1:3" x14ac:dyDescent="0.25">
      <c r="A49" s="30">
        <v>11</v>
      </c>
      <c r="B49" s="15" t="s">
        <v>64</v>
      </c>
      <c r="C49" s="33">
        <v>212.1</v>
      </c>
    </row>
    <row r="50" spans="1:3" x14ac:dyDescent="0.25">
      <c r="A50" s="30">
        <v>12</v>
      </c>
      <c r="B50" s="47" t="s">
        <v>65</v>
      </c>
      <c r="C50" s="33">
        <v>451.09</v>
      </c>
    </row>
    <row r="51" spans="1:3" x14ac:dyDescent="0.25">
      <c r="A51" s="30">
        <v>13</v>
      </c>
      <c r="B51" s="47" t="s">
        <v>46</v>
      </c>
      <c r="C51" s="33">
        <v>136.22999999999999</v>
      </c>
    </row>
    <row r="52" spans="1:3" x14ac:dyDescent="0.25">
      <c r="A52" s="30">
        <v>14</v>
      </c>
      <c r="B52" s="37" t="s">
        <v>66</v>
      </c>
      <c r="C52" s="16">
        <f t="shared" ref="C52" si="4">C53</f>
        <v>9.52</v>
      </c>
    </row>
    <row r="53" spans="1:3" x14ac:dyDescent="0.25">
      <c r="A53" s="30"/>
      <c r="B53" s="47" t="s">
        <v>67</v>
      </c>
      <c r="C53" s="33">
        <v>9.52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46.230000000000004</v>
      </c>
    </row>
    <row r="55" spans="1:3" x14ac:dyDescent="0.25">
      <c r="A55" s="30"/>
      <c r="B55" s="45" t="s">
        <v>69</v>
      </c>
      <c r="C55" s="33">
        <v>0.89</v>
      </c>
    </row>
    <row r="56" spans="1:3" x14ac:dyDescent="0.25">
      <c r="A56" s="30"/>
      <c r="B56" s="45" t="s">
        <v>70</v>
      </c>
      <c r="C56" s="33">
        <v>13.3</v>
      </c>
    </row>
    <row r="57" spans="1:3" ht="30" x14ac:dyDescent="0.25">
      <c r="A57" s="30"/>
      <c r="B57" s="45" t="s">
        <v>71</v>
      </c>
      <c r="C57" s="33">
        <v>6.89</v>
      </c>
    </row>
    <row r="58" spans="1:3" ht="30" x14ac:dyDescent="0.25">
      <c r="A58" s="51"/>
      <c r="B58" s="45" t="s">
        <v>72</v>
      </c>
      <c r="C58" s="33">
        <v>1.91</v>
      </c>
    </row>
    <row r="59" spans="1:3" x14ac:dyDescent="0.25">
      <c r="A59" s="51"/>
      <c r="B59" s="45" t="s">
        <v>73</v>
      </c>
      <c r="C59" s="52">
        <v>0.82</v>
      </c>
    </row>
    <row r="60" spans="1:3" x14ac:dyDescent="0.25">
      <c r="A60" s="51"/>
      <c r="B60" s="45" t="s">
        <v>74</v>
      </c>
      <c r="C60" s="52">
        <v>6.55</v>
      </c>
    </row>
    <row r="61" spans="1:3" x14ac:dyDescent="0.25">
      <c r="A61" s="51"/>
      <c r="B61" s="45" t="s">
        <v>75</v>
      </c>
      <c r="C61" s="52">
        <v>1.03</v>
      </c>
    </row>
    <row r="62" spans="1:3" x14ac:dyDescent="0.25">
      <c r="A62" s="30"/>
      <c r="B62" s="45" t="s">
        <v>76</v>
      </c>
      <c r="C62" s="33">
        <v>4.8499999999999996</v>
      </c>
    </row>
    <row r="63" spans="1:3" x14ac:dyDescent="0.25">
      <c r="A63" s="30"/>
      <c r="B63" s="45" t="s">
        <v>77</v>
      </c>
      <c r="C63" s="33">
        <v>0.39</v>
      </c>
    </row>
    <row r="64" spans="1:3" x14ac:dyDescent="0.25">
      <c r="A64" s="30"/>
      <c r="B64" s="45" t="s">
        <v>78</v>
      </c>
      <c r="C64" s="33">
        <v>7.0000000000000007E-2</v>
      </c>
    </row>
    <row r="65" spans="1:3" x14ac:dyDescent="0.25">
      <c r="A65" s="53"/>
      <c r="B65" s="45" t="s">
        <v>79</v>
      </c>
      <c r="C65" s="33">
        <v>8.4600000000000009</v>
      </c>
    </row>
    <row r="66" spans="1:3" x14ac:dyDescent="0.25">
      <c r="A66" s="54"/>
      <c r="B66" s="45" t="s">
        <v>80</v>
      </c>
      <c r="C66" s="33">
        <v>41.22</v>
      </c>
    </row>
    <row r="67" spans="1:3" ht="30" x14ac:dyDescent="0.25">
      <c r="A67" s="54"/>
      <c r="B67" s="47" t="s">
        <v>81</v>
      </c>
      <c r="C67" s="33">
        <v>1.07</v>
      </c>
    </row>
    <row r="68" spans="1:3" x14ac:dyDescent="0.25">
      <c r="A68" s="55">
        <v>18</v>
      </c>
      <c r="B68" s="36" t="s">
        <v>82</v>
      </c>
      <c r="C68" s="33">
        <v>55.1</v>
      </c>
    </row>
    <row r="69" spans="1:3" ht="31.5" x14ac:dyDescent="0.25">
      <c r="A69" s="56">
        <v>19</v>
      </c>
      <c r="B69" s="19" t="s">
        <v>30</v>
      </c>
      <c r="C69" s="32">
        <v>344.11</v>
      </c>
    </row>
    <row r="70" spans="1:3" ht="29.25" x14ac:dyDescent="0.25">
      <c r="A70" s="57"/>
      <c r="B70" s="58" t="s">
        <v>95</v>
      </c>
      <c r="C70" s="59">
        <f>C18-C29</f>
        <v>1116.29</v>
      </c>
    </row>
    <row r="71" spans="1:3" ht="31.5" x14ac:dyDescent="0.25">
      <c r="A71" s="7"/>
      <c r="B71" s="64" t="s">
        <v>84</v>
      </c>
      <c r="C71" s="16">
        <v>615.04</v>
      </c>
    </row>
    <row r="72" spans="1:3" x14ac:dyDescent="0.25">
      <c r="C72" s="41"/>
    </row>
  </sheetData>
  <pageMargins left="0.7" right="0.7" top="0.35" bottom="0.23" header="0.3" footer="0.3"/>
  <pageSetup paperSize="9" scale="53" orientation="portrait" verticalDpi="0" r:id="rId1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zoomScaleNormal="100" workbookViewId="0">
      <selection activeCell="C69" sqref="C69"/>
    </sheetView>
  </sheetViews>
  <sheetFormatPr defaultRowHeight="15.75" x14ac:dyDescent="0.25"/>
  <cols>
    <col min="1" max="1" width="6.85546875" style="1" customWidth="1"/>
    <col min="2" max="2" width="95.5703125" style="3" customWidth="1"/>
    <col min="3" max="3" width="45.710937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18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3.69</v>
      </c>
    </row>
    <row r="6" spans="1:3" ht="31.5" x14ac:dyDescent="0.25">
      <c r="A6" s="29"/>
      <c r="B6" s="35" t="s">
        <v>83</v>
      </c>
      <c r="C6" s="26">
        <v>216.55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1154.6699999999998</v>
      </c>
    </row>
    <row r="8" spans="1:3" ht="31.5" x14ac:dyDescent="0.3">
      <c r="A8" s="11">
        <v>2</v>
      </c>
      <c r="B8" s="15" t="s">
        <v>29</v>
      </c>
      <c r="C8" s="18">
        <v>1007.14</v>
      </c>
    </row>
    <row r="9" spans="1:3" ht="31.5" x14ac:dyDescent="0.3">
      <c r="A9" s="11">
        <v>3</v>
      </c>
      <c r="B9" s="19" t="s">
        <v>30</v>
      </c>
      <c r="C9" s="16">
        <v>73.25</v>
      </c>
    </row>
    <row r="10" spans="1:3" ht="20.25" x14ac:dyDescent="0.3">
      <c r="A10" s="11">
        <v>4</v>
      </c>
      <c r="B10" s="19" t="s">
        <v>31</v>
      </c>
      <c r="C10" s="16">
        <f>C11+C12+C13+C14+C15+C16</f>
        <v>74.279999999999987</v>
      </c>
    </row>
    <row r="11" spans="1:3" ht="30" x14ac:dyDescent="0.25">
      <c r="A11" s="42"/>
      <c r="B11" s="45" t="s">
        <v>32</v>
      </c>
      <c r="C11" s="26">
        <v>56.3</v>
      </c>
    </row>
    <row r="12" spans="1:3" x14ac:dyDescent="0.25">
      <c r="A12" s="42"/>
      <c r="B12" s="45" t="s">
        <v>33</v>
      </c>
      <c r="C12" s="26">
        <v>5.51</v>
      </c>
    </row>
    <row r="13" spans="1:3" ht="30" x14ac:dyDescent="0.25">
      <c r="A13" s="42"/>
      <c r="B13" s="45" t="s">
        <v>35</v>
      </c>
      <c r="C13" s="52">
        <v>8.11</v>
      </c>
    </row>
    <row r="14" spans="1:3" x14ac:dyDescent="0.25">
      <c r="A14" s="42"/>
      <c r="B14" s="40" t="s">
        <v>36</v>
      </c>
      <c r="C14" s="26">
        <v>0.86</v>
      </c>
    </row>
    <row r="15" spans="1:3" ht="30" x14ac:dyDescent="0.25">
      <c r="A15" s="42"/>
      <c r="B15" s="45" t="s">
        <v>37</v>
      </c>
      <c r="C15" s="26">
        <v>1.2</v>
      </c>
    </row>
    <row r="16" spans="1:3" x14ac:dyDescent="0.25">
      <c r="A16" s="68"/>
      <c r="B16" s="40" t="s">
        <v>38</v>
      </c>
      <c r="C16" s="26">
        <v>2.2999999999999998</v>
      </c>
    </row>
    <row r="17" spans="1:3" ht="18.75" x14ac:dyDescent="0.25">
      <c r="A17" s="20"/>
      <c r="B17" s="21" t="s">
        <v>39</v>
      </c>
      <c r="C17" s="22">
        <f>C7/C18*100</f>
        <v>101.12273941410865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1141.8500000000001</v>
      </c>
    </row>
    <row r="19" spans="1:3" ht="31.5" x14ac:dyDescent="0.3">
      <c r="A19" s="11">
        <v>2</v>
      </c>
      <c r="B19" s="15" t="s">
        <v>29</v>
      </c>
      <c r="C19" s="18">
        <v>994.45</v>
      </c>
    </row>
    <row r="20" spans="1:3" ht="31.5" x14ac:dyDescent="0.3">
      <c r="A20" s="11">
        <v>3</v>
      </c>
      <c r="B20" s="19" t="s">
        <v>30</v>
      </c>
      <c r="C20" s="16">
        <v>73.14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74.259999999999991</v>
      </c>
    </row>
    <row r="22" spans="1:3" ht="30" x14ac:dyDescent="0.25">
      <c r="A22" s="42"/>
      <c r="B22" s="45" t="s">
        <v>32</v>
      </c>
      <c r="C22" s="26">
        <v>56.3</v>
      </c>
    </row>
    <row r="23" spans="1:3" x14ac:dyDescent="0.25">
      <c r="A23" s="42"/>
      <c r="B23" s="45" t="s">
        <v>33</v>
      </c>
      <c r="C23" s="26">
        <v>5.31</v>
      </c>
    </row>
    <row r="24" spans="1:3" ht="30" x14ac:dyDescent="0.25">
      <c r="A24" s="42"/>
      <c r="B24" s="45" t="s">
        <v>35</v>
      </c>
      <c r="C24" s="52">
        <v>8.06</v>
      </c>
    </row>
    <row r="25" spans="1:3" x14ac:dyDescent="0.25">
      <c r="A25" s="42"/>
      <c r="B25" s="40" t="s">
        <v>36</v>
      </c>
      <c r="C25" s="26">
        <v>0.71</v>
      </c>
    </row>
    <row r="26" spans="1:3" ht="30" x14ac:dyDescent="0.25">
      <c r="A26" s="42"/>
      <c r="B26" s="45" t="s">
        <v>37</v>
      </c>
      <c r="C26" s="26">
        <v>1.2</v>
      </c>
    </row>
    <row r="27" spans="1:3" x14ac:dyDescent="0.25">
      <c r="A27" s="70"/>
      <c r="B27" s="45" t="s">
        <v>85</v>
      </c>
      <c r="C27" s="26">
        <v>0.38</v>
      </c>
    </row>
    <row r="28" spans="1:3" x14ac:dyDescent="0.25">
      <c r="A28" s="68"/>
      <c r="B28" s="40" t="s">
        <v>38</v>
      </c>
      <c r="C28" s="26">
        <v>2.2999999999999998</v>
      </c>
    </row>
    <row r="29" spans="1:3" x14ac:dyDescent="0.25">
      <c r="A29" s="27"/>
      <c r="B29" s="28" t="s">
        <v>41</v>
      </c>
      <c r="C29" s="16">
        <f>C30+C47+C65+C67+C68</f>
        <v>1159.1399999999999</v>
      </c>
    </row>
    <row r="30" spans="1:3" ht="20.25" x14ac:dyDescent="0.25">
      <c r="A30" s="30">
        <v>1</v>
      </c>
      <c r="B30" s="31" t="s">
        <v>42</v>
      </c>
      <c r="C30" s="16">
        <f>C31+C32+C33+C34+C35+C38+C44</f>
        <v>896.13</v>
      </c>
    </row>
    <row r="31" spans="1:3" x14ac:dyDescent="0.25">
      <c r="A31" s="30">
        <v>2</v>
      </c>
      <c r="B31" s="15" t="s">
        <v>43</v>
      </c>
      <c r="C31" s="33">
        <v>201.5</v>
      </c>
    </row>
    <row r="32" spans="1:3" x14ac:dyDescent="0.25">
      <c r="A32" s="30">
        <v>4</v>
      </c>
      <c r="B32" s="36" t="s">
        <v>45</v>
      </c>
      <c r="C32" s="33">
        <v>280.95999999999998</v>
      </c>
    </row>
    <row r="33" spans="1:3" x14ac:dyDescent="0.25">
      <c r="A33" s="30">
        <v>5</v>
      </c>
      <c r="B33" s="36" t="s">
        <v>46</v>
      </c>
      <c r="C33" s="33">
        <v>48.42</v>
      </c>
    </row>
    <row r="34" spans="1:3" ht="47.25" x14ac:dyDescent="0.25">
      <c r="A34" s="30">
        <v>6</v>
      </c>
      <c r="B34" s="36" t="s">
        <v>47</v>
      </c>
      <c r="C34" s="33">
        <v>8.06</v>
      </c>
    </row>
    <row r="35" spans="1:3" x14ac:dyDescent="0.25">
      <c r="A35" s="30">
        <v>7</v>
      </c>
      <c r="B35" s="37" t="s">
        <v>48</v>
      </c>
      <c r="C35" s="33">
        <f>C36+C37</f>
        <v>324.24</v>
      </c>
    </row>
    <row r="36" spans="1:3" x14ac:dyDescent="0.25">
      <c r="A36" s="30"/>
      <c r="B36" s="40" t="s">
        <v>50</v>
      </c>
      <c r="C36" s="33">
        <v>306.16000000000003</v>
      </c>
    </row>
    <row r="37" spans="1:3" ht="30" x14ac:dyDescent="0.25">
      <c r="A37" s="42"/>
      <c r="B37" s="40" t="s">
        <v>86</v>
      </c>
      <c r="C37" s="33">
        <v>18.079999999999998</v>
      </c>
    </row>
    <row r="38" spans="1:3" ht="47.25" x14ac:dyDescent="0.25">
      <c r="A38" s="30">
        <v>8</v>
      </c>
      <c r="B38" s="37" t="s">
        <v>54</v>
      </c>
      <c r="C38" s="16">
        <f t="shared" ref="C38" si="2">C39+C40+C41+C42+C43</f>
        <v>20.58</v>
      </c>
    </row>
    <row r="39" spans="1:3" x14ac:dyDescent="0.25">
      <c r="A39" s="30"/>
      <c r="B39" s="44" t="s">
        <v>55</v>
      </c>
      <c r="C39" s="33">
        <v>4.78</v>
      </c>
    </row>
    <row r="40" spans="1:3" x14ac:dyDescent="0.25">
      <c r="A40" s="30"/>
      <c r="B40" s="44" t="s">
        <v>56</v>
      </c>
      <c r="C40" s="33">
        <v>1.46</v>
      </c>
    </row>
    <row r="41" spans="1:3" x14ac:dyDescent="0.25">
      <c r="A41" s="30"/>
      <c r="B41" s="44" t="s">
        <v>57</v>
      </c>
      <c r="C41" s="33">
        <v>8.18</v>
      </c>
    </row>
    <row r="42" spans="1:3" x14ac:dyDescent="0.25">
      <c r="A42" s="30"/>
      <c r="B42" s="44" t="s">
        <v>58</v>
      </c>
      <c r="C42" s="33">
        <v>5.58</v>
      </c>
    </row>
    <row r="43" spans="1:3" x14ac:dyDescent="0.25">
      <c r="A43" s="30"/>
      <c r="B43" s="40" t="s">
        <v>59</v>
      </c>
      <c r="C43" s="33">
        <v>0.57999999999999996</v>
      </c>
    </row>
    <row r="44" spans="1:3" x14ac:dyDescent="0.25">
      <c r="A44" s="30">
        <v>9</v>
      </c>
      <c r="B44" s="36" t="s">
        <v>60</v>
      </c>
      <c r="C44" s="46">
        <f t="shared" ref="C44" si="3">C45+C46</f>
        <v>12.370000000000001</v>
      </c>
    </row>
    <row r="45" spans="1:3" x14ac:dyDescent="0.25">
      <c r="A45" s="30"/>
      <c r="B45" s="45" t="s">
        <v>61</v>
      </c>
      <c r="C45" s="33">
        <v>10.17</v>
      </c>
    </row>
    <row r="46" spans="1:3" x14ac:dyDescent="0.25">
      <c r="A46" s="30"/>
      <c r="B46" s="45" t="s">
        <v>62</v>
      </c>
      <c r="C46" s="33">
        <v>2.2000000000000002</v>
      </c>
    </row>
    <row r="47" spans="1:3" x14ac:dyDescent="0.25">
      <c r="A47" s="30">
        <v>10</v>
      </c>
      <c r="B47" s="15" t="s">
        <v>63</v>
      </c>
      <c r="C47" s="16">
        <f>C48+C49+C50+C51+C53</f>
        <v>173.64000000000001</v>
      </c>
    </row>
    <row r="48" spans="1:3" x14ac:dyDescent="0.25">
      <c r="A48" s="30">
        <v>11</v>
      </c>
      <c r="B48" s="15" t="s">
        <v>64</v>
      </c>
      <c r="C48" s="33">
        <v>43.03</v>
      </c>
    </row>
    <row r="49" spans="1:3" x14ac:dyDescent="0.25">
      <c r="A49" s="30">
        <v>12</v>
      </c>
      <c r="B49" s="47" t="s">
        <v>65</v>
      </c>
      <c r="C49" s="33">
        <v>91.51</v>
      </c>
    </row>
    <row r="50" spans="1:3" x14ac:dyDescent="0.25">
      <c r="A50" s="30">
        <v>13</v>
      </c>
      <c r="B50" s="47" t="s">
        <v>46</v>
      </c>
      <c r="C50" s="33">
        <v>27.64</v>
      </c>
    </row>
    <row r="51" spans="1:3" x14ac:dyDescent="0.25">
      <c r="A51" s="30">
        <v>14</v>
      </c>
      <c r="B51" s="37" t="s">
        <v>66</v>
      </c>
      <c r="C51" s="16">
        <f t="shared" ref="C51" si="4">C52</f>
        <v>1.93</v>
      </c>
    </row>
    <row r="52" spans="1:3" x14ac:dyDescent="0.25">
      <c r="A52" s="30"/>
      <c r="B52" s="47" t="s">
        <v>67</v>
      </c>
      <c r="C52" s="33">
        <v>1.93</v>
      </c>
    </row>
    <row r="53" spans="1:3" ht="31.5" x14ac:dyDescent="0.25">
      <c r="A53" s="30">
        <v>15</v>
      </c>
      <c r="B53" s="19" t="s">
        <v>68</v>
      </c>
      <c r="C53" s="16">
        <f t="shared" ref="C53" si="5">C54+C55+C56+C57+C58+C59+C60+C61+C62+C63+C64+C66</f>
        <v>9.5300000000000011</v>
      </c>
    </row>
    <row r="54" spans="1:3" x14ac:dyDescent="0.25">
      <c r="A54" s="30"/>
      <c r="B54" s="45" t="s">
        <v>69</v>
      </c>
      <c r="C54" s="33">
        <v>0.18</v>
      </c>
    </row>
    <row r="55" spans="1:3" x14ac:dyDescent="0.25">
      <c r="A55" s="30"/>
      <c r="B55" s="45" t="s">
        <v>70</v>
      </c>
      <c r="C55" s="33">
        <v>2.7</v>
      </c>
    </row>
    <row r="56" spans="1:3" ht="30" x14ac:dyDescent="0.25">
      <c r="A56" s="30"/>
      <c r="B56" s="45" t="s">
        <v>71</v>
      </c>
      <c r="C56" s="33">
        <v>1.4</v>
      </c>
    </row>
    <row r="57" spans="1:3" ht="30" x14ac:dyDescent="0.25">
      <c r="A57" s="51"/>
      <c r="B57" s="45" t="s">
        <v>72</v>
      </c>
      <c r="C57" s="33">
        <v>0.39</v>
      </c>
    </row>
    <row r="58" spans="1:3" x14ac:dyDescent="0.25">
      <c r="A58" s="51"/>
      <c r="B58" s="45" t="s">
        <v>73</v>
      </c>
      <c r="C58" s="52">
        <v>0.17</v>
      </c>
    </row>
    <row r="59" spans="1:3" x14ac:dyDescent="0.25">
      <c r="A59" s="51"/>
      <c r="B59" s="45" t="s">
        <v>74</v>
      </c>
      <c r="C59" s="52">
        <v>1.33</v>
      </c>
    </row>
    <row r="60" spans="1:3" x14ac:dyDescent="0.25">
      <c r="A60" s="51"/>
      <c r="B60" s="45" t="s">
        <v>75</v>
      </c>
      <c r="C60" s="52">
        <v>0.21</v>
      </c>
    </row>
    <row r="61" spans="1:3" x14ac:dyDescent="0.25">
      <c r="A61" s="30"/>
      <c r="B61" s="45" t="s">
        <v>76</v>
      </c>
      <c r="C61" s="33">
        <v>0.98</v>
      </c>
    </row>
    <row r="62" spans="1:3" x14ac:dyDescent="0.25">
      <c r="A62" s="30"/>
      <c r="B62" s="45" t="s">
        <v>77</v>
      </c>
      <c r="C62" s="33">
        <v>0.2</v>
      </c>
    </row>
    <row r="63" spans="1:3" x14ac:dyDescent="0.25">
      <c r="A63" s="30"/>
      <c r="B63" s="45" t="s">
        <v>78</v>
      </c>
      <c r="C63" s="33">
        <v>0.03</v>
      </c>
    </row>
    <row r="64" spans="1:3" x14ac:dyDescent="0.25">
      <c r="A64" s="53"/>
      <c r="B64" s="45" t="s">
        <v>79</v>
      </c>
      <c r="C64" s="33">
        <v>1.72</v>
      </c>
    </row>
    <row r="65" spans="1:3" x14ac:dyDescent="0.25">
      <c r="A65" s="54"/>
      <c r="B65" s="45" t="s">
        <v>80</v>
      </c>
      <c r="C65" s="33">
        <v>8.36</v>
      </c>
    </row>
    <row r="66" spans="1:3" ht="30" x14ac:dyDescent="0.25">
      <c r="A66" s="54"/>
      <c r="B66" s="47" t="s">
        <v>81</v>
      </c>
      <c r="C66" s="33">
        <v>0.22</v>
      </c>
    </row>
    <row r="67" spans="1:3" x14ac:dyDescent="0.25">
      <c r="A67" s="55">
        <v>18</v>
      </c>
      <c r="B67" s="36" t="s">
        <v>82</v>
      </c>
      <c r="C67" s="33">
        <v>11.2</v>
      </c>
    </row>
    <row r="68" spans="1:3" ht="31.5" x14ac:dyDescent="0.25">
      <c r="A68" s="56">
        <v>19</v>
      </c>
      <c r="B68" s="19" t="s">
        <v>30</v>
      </c>
      <c r="C68" s="32">
        <v>69.81</v>
      </c>
    </row>
    <row r="69" spans="1:3" ht="29.25" x14ac:dyDescent="0.25">
      <c r="A69" s="57"/>
      <c r="B69" s="58" t="s">
        <v>95</v>
      </c>
      <c r="C69" s="59">
        <f>C18-C29</f>
        <v>-17.289999999999736</v>
      </c>
    </row>
    <row r="70" spans="1:3" ht="31.5" x14ac:dyDescent="0.25">
      <c r="A70" s="7"/>
      <c r="B70" s="64" t="s">
        <v>84</v>
      </c>
      <c r="C70" s="16">
        <v>179.27</v>
      </c>
    </row>
    <row r="71" spans="1:3" x14ac:dyDescent="0.25">
      <c r="C71" s="41"/>
    </row>
  </sheetData>
  <pageMargins left="0.7" right="1.49" top="0.33" bottom="0.27" header="0.3" footer="0.3"/>
  <pageSetup paperSize="9" scale="44" orientation="portrait" verticalDpi="0" r:id="rId1"/>
  <rowBreaks count="1" manualBreakCount="1">
    <brk id="7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topLeftCell="B36" zoomScale="60" zoomScaleNormal="100" workbookViewId="0">
      <selection activeCell="C37" sqref="C37"/>
    </sheetView>
  </sheetViews>
  <sheetFormatPr defaultRowHeight="15.75" x14ac:dyDescent="0.25"/>
  <cols>
    <col min="1" max="1" width="6.42578125" style="1" customWidth="1"/>
    <col min="2" max="2" width="88.7109375" style="3" customWidth="1"/>
    <col min="3" max="3" width="54.42578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1" t="s">
        <v>0</v>
      </c>
    </row>
    <row r="4" spans="1:3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11.24</v>
      </c>
    </row>
    <row r="6" spans="1:3" ht="31.5" x14ac:dyDescent="0.25">
      <c r="A6" s="29"/>
      <c r="B6" s="35" t="s">
        <v>83</v>
      </c>
      <c r="C6" s="26">
        <v>951.32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3443.5</v>
      </c>
    </row>
    <row r="8" spans="1:3" ht="31.5" x14ac:dyDescent="0.3">
      <c r="A8" s="11">
        <v>2</v>
      </c>
      <c r="B8" s="15" t="s">
        <v>29</v>
      </c>
      <c r="C8" s="18">
        <v>3067.81</v>
      </c>
    </row>
    <row r="9" spans="1:3" ht="31.5" x14ac:dyDescent="0.3">
      <c r="A9" s="11">
        <v>3</v>
      </c>
      <c r="B9" s="19" t="s">
        <v>30</v>
      </c>
      <c r="C9" s="16">
        <v>223.11</v>
      </c>
    </row>
    <row r="10" spans="1:3" ht="20.25" x14ac:dyDescent="0.3">
      <c r="A10" s="11">
        <v>4</v>
      </c>
      <c r="B10" s="19" t="s">
        <v>31</v>
      </c>
      <c r="C10" s="16">
        <f>C11+C12+C13+C14+C15+C16</f>
        <v>152.57999999999998</v>
      </c>
    </row>
    <row r="11" spans="1:3" ht="30" x14ac:dyDescent="0.25">
      <c r="A11" s="42"/>
      <c r="B11" s="45" t="s">
        <v>32</v>
      </c>
      <c r="C11" s="26">
        <v>99.5</v>
      </c>
    </row>
    <row r="12" spans="1:3" x14ac:dyDescent="0.25">
      <c r="A12" s="42"/>
      <c r="B12" s="45" t="s">
        <v>33</v>
      </c>
      <c r="C12" s="26">
        <v>16.77</v>
      </c>
    </row>
    <row r="13" spans="1:3" ht="30" x14ac:dyDescent="0.25">
      <c r="A13" s="42"/>
      <c r="B13" s="45" t="s">
        <v>35</v>
      </c>
      <c r="C13" s="52">
        <v>24.71</v>
      </c>
    </row>
    <row r="14" spans="1:3" x14ac:dyDescent="0.25">
      <c r="A14" s="42"/>
      <c r="B14" s="40" t="s">
        <v>36</v>
      </c>
      <c r="C14" s="26">
        <v>3</v>
      </c>
    </row>
    <row r="15" spans="1:3" ht="30" x14ac:dyDescent="0.25">
      <c r="A15" s="42"/>
      <c r="B15" s="45" t="s">
        <v>37</v>
      </c>
      <c r="C15" s="26">
        <v>3.6</v>
      </c>
    </row>
    <row r="16" spans="1:3" x14ac:dyDescent="0.25">
      <c r="A16" s="68"/>
      <c r="B16" s="40" t="s">
        <v>38</v>
      </c>
      <c r="C16" s="26">
        <v>5</v>
      </c>
    </row>
    <row r="17" spans="1:3" ht="18.75" x14ac:dyDescent="0.25">
      <c r="A17" s="20"/>
      <c r="B17" s="21" t="s">
        <v>39</v>
      </c>
      <c r="C17" s="22">
        <f>C7/C18*100</f>
        <v>101.20529377015069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3402.4900000000002</v>
      </c>
    </row>
    <row r="19" spans="1:3" ht="31.5" x14ac:dyDescent="0.3">
      <c r="A19" s="11">
        <v>2</v>
      </c>
      <c r="B19" s="15" t="s">
        <v>29</v>
      </c>
      <c r="C19" s="18">
        <v>3028.15</v>
      </c>
    </row>
    <row r="20" spans="1:3" ht="31.5" x14ac:dyDescent="0.3">
      <c r="A20" s="11">
        <v>3</v>
      </c>
      <c r="B20" s="19" t="s">
        <v>30</v>
      </c>
      <c r="C20" s="16">
        <v>222.79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151.54999999999998</v>
      </c>
    </row>
    <row r="22" spans="1:3" ht="24.75" customHeight="1" x14ac:dyDescent="0.25">
      <c r="A22" s="42"/>
      <c r="B22" s="45" t="s">
        <v>32</v>
      </c>
      <c r="C22" s="26">
        <v>99.5</v>
      </c>
    </row>
    <row r="23" spans="1:3" x14ac:dyDescent="0.25">
      <c r="A23" s="42"/>
      <c r="B23" s="45" t="s">
        <v>33</v>
      </c>
      <c r="C23" s="26">
        <v>16.2</v>
      </c>
    </row>
    <row r="24" spans="1:3" ht="30" x14ac:dyDescent="0.25">
      <c r="A24" s="42"/>
      <c r="B24" s="45" t="s">
        <v>35</v>
      </c>
      <c r="C24" s="52">
        <v>24.55</v>
      </c>
    </row>
    <row r="25" spans="1:3" x14ac:dyDescent="0.25">
      <c r="A25" s="42"/>
      <c r="B25" s="40" t="s">
        <v>36</v>
      </c>
      <c r="C25" s="26">
        <v>2.14</v>
      </c>
    </row>
    <row r="26" spans="1:3" ht="30" x14ac:dyDescent="0.25">
      <c r="A26" s="42"/>
      <c r="B26" s="45" t="s">
        <v>37</v>
      </c>
      <c r="C26" s="26">
        <v>3</v>
      </c>
    </row>
    <row r="27" spans="1:3" x14ac:dyDescent="0.25">
      <c r="A27" s="70"/>
      <c r="B27" s="45" t="s">
        <v>85</v>
      </c>
      <c r="C27" s="26">
        <v>1.1599999999999999</v>
      </c>
    </row>
    <row r="28" spans="1:3" x14ac:dyDescent="0.25">
      <c r="A28" s="68"/>
      <c r="B28" s="40" t="s">
        <v>38</v>
      </c>
      <c r="C28" s="26">
        <v>5</v>
      </c>
    </row>
    <row r="29" spans="1:3" x14ac:dyDescent="0.25">
      <c r="A29" s="27"/>
      <c r="B29" s="28" t="s">
        <v>41</v>
      </c>
      <c r="C29" s="16">
        <f>C30+C48+C66+C68+C69</f>
        <v>3045.2599999999993</v>
      </c>
    </row>
    <row r="30" spans="1:3" ht="20.25" x14ac:dyDescent="0.25">
      <c r="A30" s="30">
        <v>1</v>
      </c>
      <c r="B30" s="31" t="s">
        <v>42</v>
      </c>
      <c r="C30" s="16">
        <f>C31+C33+C34+C35+C36+C39+C45</f>
        <v>2244.6899999999996</v>
      </c>
    </row>
    <row r="31" spans="1:3" x14ac:dyDescent="0.25">
      <c r="A31" s="30">
        <v>2</v>
      </c>
      <c r="B31" s="15" t="s">
        <v>43</v>
      </c>
      <c r="C31" s="33">
        <v>613.79999999999995</v>
      </c>
    </row>
    <row r="32" spans="1:3" x14ac:dyDescent="0.25">
      <c r="A32" s="30">
        <v>3</v>
      </c>
      <c r="B32" s="19" t="s">
        <v>44</v>
      </c>
      <c r="C32" s="35"/>
    </row>
    <row r="33" spans="1:3" x14ac:dyDescent="0.25">
      <c r="A33" s="30">
        <v>4</v>
      </c>
      <c r="B33" s="36" t="s">
        <v>45</v>
      </c>
      <c r="C33" s="33">
        <v>855.81</v>
      </c>
    </row>
    <row r="34" spans="1:3" x14ac:dyDescent="0.25">
      <c r="A34" s="30">
        <v>5</v>
      </c>
      <c r="B34" s="36" t="s">
        <v>46</v>
      </c>
      <c r="C34" s="33">
        <v>147.47</v>
      </c>
    </row>
    <row r="35" spans="1:3" ht="47.25" x14ac:dyDescent="0.25">
      <c r="A35" s="30">
        <v>6</v>
      </c>
      <c r="B35" s="36" t="s">
        <v>47</v>
      </c>
      <c r="C35" s="33">
        <v>24.52</v>
      </c>
    </row>
    <row r="36" spans="1:3" x14ac:dyDescent="0.25">
      <c r="A36" s="30">
        <v>7</v>
      </c>
      <c r="B36" s="37" t="s">
        <v>48</v>
      </c>
      <c r="C36" s="33">
        <f>C37+C38</f>
        <v>502.63</v>
      </c>
    </row>
    <row r="37" spans="1:3" x14ac:dyDescent="0.25">
      <c r="A37" s="30"/>
      <c r="B37" s="40" t="s">
        <v>50</v>
      </c>
      <c r="C37" s="33">
        <v>447.58</v>
      </c>
    </row>
    <row r="38" spans="1:3" ht="25.5" customHeight="1" x14ac:dyDescent="0.25">
      <c r="A38" s="42"/>
      <c r="B38" s="40" t="s">
        <v>86</v>
      </c>
      <c r="C38" s="33">
        <v>55.05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62.74</v>
      </c>
    </row>
    <row r="40" spans="1:3" x14ac:dyDescent="0.25">
      <c r="A40" s="30"/>
      <c r="B40" s="44" t="s">
        <v>55</v>
      </c>
      <c r="C40" s="33">
        <v>14.57</v>
      </c>
    </row>
    <row r="41" spans="1:3" x14ac:dyDescent="0.25">
      <c r="A41" s="30"/>
      <c r="B41" s="44" t="s">
        <v>56</v>
      </c>
      <c r="C41" s="33">
        <v>4.45</v>
      </c>
    </row>
    <row r="42" spans="1:3" x14ac:dyDescent="0.25">
      <c r="A42" s="30"/>
      <c r="B42" s="44" t="s">
        <v>57</v>
      </c>
      <c r="C42" s="33">
        <v>24.94</v>
      </c>
    </row>
    <row r="43" spans="1:3" x14ac:dyDescent="0.25">
      <c r="A43" s="30"/>
      <c r="B43" s="44" t="s">
        <v>58</v>
      </c>
      <c r="C43" s="33">
        <v>17</v>
      </c>
    </row>
    <row r="44" spans="1:3" x14ac:dyDescent="0.25">
      <c r="A44" s="30"/>
      <c r="B44" s="40" t="s">
        <v>59</v>
      </c>
      <c r="C44" s="33">
        <v>1.78</v>
      </c>
    </row>
    <row r="45" spans="1:3" x14ac:dyDescent="0.25">
      <c r="A45" s="30">
        <v>9</v>
      </c>
      <c r="B45" s="36" t="s">
        <v>60</v>
      </c>
      <c r="C45" s="46">
        <f t="shared" ref="C45" si="3">C46+C47</f>
        <v>37.72</v>
      </c>
    </row>
    <row r="46" spans="1:3" x14ac:dyDescent="0.25">
      <c r="A46" s="30"/>
      <c r="B46" s="45" t="s">
        <v>61</v>
      </c>
      <c r="C46" s="33">
        <v>30.97</v>
      </c>
    </row>
    <row r="47" spans="1:3" x14ac:dyDescent="0.25">
      <c r="A47" s="30"/>
      <c r="B47" s="45" t="s">
        <v>62</v>
      </c>
      <c r="C47" s="33">
        <v>6.75</v>
      </c>
    </row>
    <row r="48" spans="1:3" x14ac:dyDescent="0.25">
      <c r="A48" s="30">
        <v>10</v>
      </c>
      <c r="B48" s="15" t="s">
        <v>63</v>
      </c>
      <c r="C48" s="16">
        <f>C49+C50+C51+C52+C54</f>
        <v>528.37</v>
      </c>
    </row>
    <row r="49" spans="1:3" x14ac:dyDescent="0.25">
      <c r="A49" s="30">
        <v>11</v>
      </c>
      <c r="B49" s="15" t="s">
        <v>64</v>
      </c>
      <c r="C49" s="33">
        <v>131.06</v>
      </c>
    </row>
    <row r="50" spans="1:3" x14ac:dyDescent="0.25">
      <c r="A50" s="30">
        <v>12</v>
      </c>
      <c r="B50" s="47" t="s">
        <v>65</v>
      </c>
      <c r="C50" s="33">
        <v>278.74</v>
      </c>
    </row>
    <row r="51" spans="1:3" x14ac:dyDescent="0.25">
      <c r="A51" s="30">
        <v>13</v>
      </c>
      <c r="B51" s="47" t="s">
        <v>46</v>
      </c>
      <c r="C51" s="33">
        <v>84.19</v>
      </c>
    </row>
    <row r="52" spans="1:3" x14ac:dyDescent="0.25">
      <c r="A52" s="30">
        <v>14</v>
      </c>
      <c r="B52" s="37" t="s">
        <v>66</v>
      </c>
      <c r="C52" s="16">
        <f t="shared" ref="C52" si="4">C53</f>
        <v>5.88</v>
      </c>
    </row>
    <row r="53" spans="1:3" x14ac:dyDescent="0.25">
      <c r="A53" s="30"/>
      <c r="B53" s="47" t="s">
        <v>67</v>
      </c>
      <c r="C53" s="33">
        <v>5.88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28.499999999999993</v>
      </c>
    </row>
    <row r="55" spans="1:3" x14ac:dyDescent="0.25">
      <c r="A55" s="30"/>
      <c r="B55" s="45" t="s">
        <v>69</v>
      </c>
      <c r="C55" s="33">
        <v>0.55000000000000004</v>
      </c>
    </row>
    <row r="56" spans="1:3" x14ac:dyDescent="0.25">
      <c r="A56" s="30"/>
      <c r="B56" s="45" t="s">
        <v>70</v>
      </c>
      <c r="C56" s="33">
        <v>8.1999999999999993</v>
      </c>
    </row>
    <row r="57" spans="1:3" ht="30" x14ac:dyDescent="0.25">
      <c r="A57" s="30"/>
      <c r="B57" s="45" t="s">
        <v>71</v>
      </c>
      <c r="C57" s="33">
        <v>4.22</v>
      </c>
    </row>
    <row r="58" spans="1:3" ht="30" x14ac:dyDescent="0.25">
      <c r="A58" s="51"/>
      <c r="B58" s="45" t="s">
        <v>72</v>
      </c>
      <c r="C58" s="33">
        <v>1.17</v>
      </c>
    </row>
    <row r="59" spans="1:3" x14ac:dyDescent="0.25">
      <c r="A59" s="51"/>
      <c r="B59" s="45" t="s">
        <v>73</v>
      </c>
      <c r="C59" s="52">
        <v>0.51</v>
      </c>
    </row>
    <row r="60" spans="1:3" x14ac:dyDescent="0.25">
      <c r="A60" s="51"/>
      <c r="B60" s="45" t="s">
        <v>74</v>
      </c>
      <c r="C60" s="52">
        <v>4.0199999999999996</v>
      </c>
    </row>
    <row r="61" spans="1:3" x14ac:dyDescent="0.25">
      <c r="A61" s="51"/>
      <c r="B61" s="45" t="s">
        <v>75</v>
      </c>
      <c r="C61" s="52">
        <v>0.63</v>
      </c>
    </row>
    <row r="62" spans="1:3" x14ac:dyDescent="0.25">
      <c r="A62" s="30"/>
      <c r="B62" s="45" t="s">
        <v>76</v>
      </c>
      <c r="C62" s="33">
        <v>3.02</v>
      </c>
    </row>
    <row r="63" spans="1:3" x14ac:dyDescent="0.25">
      <c r="A63" s="30"/>
      <c r="B63" s="45" t="s">
        <v>77</v>
      </c>
      <c r="C63" s="33">
        <v>0.24</v>
      </c>
    </row>
    <row r="64" spans="1:3" x14ac:dyDescent="0.25">
      <c r="A64" s="30"/>
      <c r="B64" s="45" t="s">
        <v>78</v>
      </c>
      <c r="C64" s="33">
        <v>0.06</v>
      </c>
    </row>
    <row r="65" spans="1:3" x14ac:dyDescent="0.25">
      <c r="A65" s="53"/>
      <c r="B65" s="45" t="s">
        <v>79</v>
      </c>
      <c r="C65" s="33">
        <v>5.22</v>
      </c>
    </row>
    <row r="66" spans="1:3" x14ac:dyDescent="0.25">
      <c r="A66" s="54"/>
      <c r="B66" s="45" t="s">
        <v>80</v>
      </c>
      <c r="C66" s="33">
        <v>25.47</v>
      </c>
    </row>
    <row r="67" spans="1:3" ht="30" x14ac:dyDescent="0.25">
      <c r="A67" s="54"/>
      <c r="B67" s="47" t="s">
        <v>81</v>
      </c>
      <c r="C67" s="33">
        <v>0.66</v>
      </c>
    </row>
    <row r="68" spans="1:3" x14ac:dyDescent="0.25">
      <c r="A68" s="55">
        <v>18</v>
      </c>
      <c r="B68" s="36" t="s">
        <v>82</v>
      </c>
      <c r="C68" s="33">
        <v>34.1</v>
      </c>
    </row>
    <row r="69" spans="1:3" ht="31.5" x14ac:dyDescent="0.25">
      <c r="A69" s="56">
        <v>19</v>
      </c>
      <c r="B69" s="19" t="s">
        <v>30</v>
      </c>
      <c r="C69" s="32">
        <v>212.63</v>
      </c>
    </row>
    <row r="70" spans="1:3" ht="29.25" x14ac:dyDescent="0.25">
      <c r="A70" s="57"/>
      <c r="B70" s="58" t="s">
        <v>95</v>
      </c>
      <c r="C70" s="59">
        <f>C18-C29</f>
        <v>357.23000000000093</v>
      </c>
    </row>
    <row r="71" spans="1:3" ht="31.5" x14ac:dyDescent="0.25">
      <c r="A71" s="7"/>
      <c r="B71" s="64" t="s">
        <v>84</v>
      </c>
      <c r="C71" s="16">
        <v>506.85</v>
      </c>
    </row>
    <row r="72" spans="1:3" x14ac:dyDescent="0.25">
      <c r="C72" s="41"/>
    </row>
  </sheetData>
  <pageMargins left="0.7" right="0.7" top="0.33" bottom="0.75" header="0.3" footer="0.3"/>
  <pageSetup paperSize="9" scale="49" orientation="portrait" verticalDpi="0" r:id="rId1"/>
  <rowBreaks count="1" manualBreakCount="1">
    <brk id="7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93" style="3" customWidth="1"/>
    <col min="3" max="3" width="53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93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11.41</v>
      </c>
    </row>
    <row r="6" spans="1:3" ht="31.5" x14ac:dyDescent="0.25">
      <c r="A6" s="29"/>
      <c r="B6" s="35" t="s">
        <v>83</v>
      </c>
      <c r="C6" s="26">
        <v>711.73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3418.84</v>
      </c>
    </row>
    <row r="8" spans="1:3" ht="31.5" x14ac:dyDescent="0.3">
      <c r="A8" s="11">
        <v>2</v>
      </c>
      <c r="B8" s="15" t="s">
        <v>29</v>
      </c>
      <c r="C8" s="18">
        <v>3114.21</v>
      </c>
    </row>
    <row r="9" spans="1:3" ht="31.5" x14ac:dyDescent="0.3">
      <c r="A9" s="11">
        <v>3</v>
      </c>
      <c r="B9" s="19" t="s">
        <v>30</v>
      </c>
      <c r="C9" s="16">
        <v>226.5</v>
      </c>
    </row>
    <row r="10" spans="1:3" ht="20.25" x14ac:dyDescent="0.3">
      <c r="A10" s="11">
        <v>4</v>
      </c>
      <c r="B10" s="19" t="s">
        <v>31</v>
      </c>
      <c r="C10" s="16">
        <f>C11+C12+C13+C14+C15+C16</f>
        <v>78.13</v>
      </c>
    </row>
    <row r="11" spans="1:3" ht="30" x14ac:dyDescent="0.25">
      <c r="A11" s="42"/>
      <c r="B11" s="45" t="s">
        <v>32</v>
      </c>
      <c r="C11" s="26">
        <v>29.54</v>
      </c>
    </row>
    <row r="12" spans="1:3" x14ac:dyDescent="0.25">
      <c r="A12" s="42"/>
      <c r="B12" s="45" t="s">
        <v>33</v>
      </c>
      <c r="C12" s="26">
        <v>17.03</v>
      </c>
    </row>
    <row r="13" spans="1:3" ht="30" x14ac:dyDescent="0.25">
      <c r="A13" s="42"/>
      <c r="B13" s="45" t="s">
        <v>35</v>
      </c>
      <c r="C13" s="52">
        <v>25.07</v>
      </c>
    </row>
    <row r="14" spans="1:3" x14ac:dyDescent="0.25">
      <c r="A14" s="42"/>
      <c r="B14" s="40" t="s">
        <v>36</v>
      </c>
      <c r="C14" s="26">
        <v>2.59</v>
      </c>
    </row>
    <row r="15" spans="1:3" ht="30" x14ac:dyDescent="0.25">
      <c r="A15" s="42"/>
      <c r="B15" s="45" t="s">
        <v>37</v>
      </c>
      <c r="C15" s="26">
        <v>3.6</v>
      </c>
    </row>
    <row r="16" spans="1:3" x14ac:dyDescent="0.25">
      <c r="A16" s="68"/>
      <c r="B16" s="40" t="s">
        <v>38</v>
      </c>
      <c r="C16" s="26">
        <v>0.3</v>
      </c>
    </row>
    <row r="17" spans="1:3" ht="18.75" x14ac:dyDescent="0.25">
      <c r="A17" s="20"/>
      <c r="B17" s="21" t="s">
        <v>39</v>
      </c>
      <c r="C17" s="22">
        <f>C7/C18*100</f>
        <v>101.18862987912441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3378.68</v>
      </c>
    </row>
    <row r="19" spans="1:3" ht="31.5" x14ac:dyDescent="0.3">
      <c r="A19" s="11">
        <v>2</v>
      </c>
      <c r="B19" s="15" t="s">
        <v>29</v>
      </c>
      <c r="C19" s="18">
        <v>3074.98</v>
      </c>
    </row>
    <row r="20" spans="1:3" ht="31.5" x14ac:dyDescent="0.3">
      <c r="A20" s="11">
        <v>3</v>
      </c>
      <c r="B20" s="19" t="s">
        <v>30</v>
      </c>
      <c r="C20" s="16">
        <v>226.16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77.539999999999992</v>
      </c>
    </row>
    <row r="22" spans="1:3" ht="30" x14ac:dyDescent="0.25">
      <c r="A22" s="42"/>
      <c r="B22" s="45" t="s">
        <v>32</v>
      </c>
      <c r="C22" s="26">
        <v>29.54</v>
      </c>
    </row>
    <row r="23" spans="1:3" x14ac:dyDescent="0.25">
      <c r="A23" s="42"/>
      <c r="B23" s="45" t="s">
        <v>33</v>
      </c>
      <c r="C23" s="26">
        <v>16.420000000000002</v>
      </c>
    </row>
    <row r="24" spans="1:3" ht="30" x14ac:dyDescent="0.25">
      <c r="A24" s="42"/>
      <c r="B24" s="45" t="s">
        <v>35</v>
      </c>
      <c r="C24" s="52">
        <v>24.92</v>
      </c>
    </row>
    <row r="25" spans="1:3" x14ac:dyDescent="0.25">
      <c r="A25" s="42"/>
      <c r="B25" s="40" t="s">
        <v>36</v>
      </c>
      <c r="C25" s="26">
        <v>2.19</v>
      </c>
    </row>
    <row r="26" spans="1:3" ht="30" x14ac:dyDescent="0.25">
      <c r="A26" s="42"/>
      <c r="B26" s="45" t="s">
        <v>37</v>
      </c>
      <c r="C26" s="26">
        <v>3</v>
      </c>
    </row>
    <row r="27" spans="1:3" x14ac:dyDescent="0.25">
      <c r="A27" s="70"/>
      <c r="B27" s="45" t="s">
        <v>85</v>
      </c>
      <c r="C27" s="26">
        <v>1.17</v>
      </c>
    </row>
    <row r="28" spans="1:3" x14ac:dyDescent="0.25">
      <c r="A28" s="68"/>
      <c r="B28" s="40" t="s">
        <v>38</v>
      </c>
      <c r="C28" s="26">
        <v>0.3</v>
      </c>
    </row>
    <row r="29" spans="1:3" x14ac:dyDescent="0.25">
      <c r="A29" s="27"/>
      <c r="B29" s="28" t="s">
        <v>41</v>
      </c>
      <c r="C29" s="16">
        <f>C30+C48+C66+C68+C69</f>
        <v>2699.4200000000005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1886.7100000000005</v>
      </c>
    </row>
    <row r="31" spans="1:3" x14ac:dyDescent="0.25">
      <c r="A31" s="30">
        <v>2</v>
      </c>
      <c r="B31" s="15" t="s">
        <v>43</v>
      </c>
      <c r="C31" s="33">
        <v>623.08000000000004</v>
      </c>
    </row>
    <row r="32" spans="1:3" x14ac:dyDescent="0.25">
      <c r="A32" s="30">
        <v>4</v>
      </c>
      <c r="B32" s="36" t="s">
        <v>45</v>
      </c>
      <c r="C32" s="33">
        <v>868.76</v>
      </c>
    </row>
    <row r="33" spans="1:3" x14ac:dyDescent="0.25">
      <c r="A33" s="30">
        <v>5</v>
      </c>
      <c r="B33" s="36" t="s">
        <v>46</v>
      </c>
      <c r="C33" s="33">
        <v>149.72</v>
      </c>
    </row>
    <row r="34" spans="1:3" ht="47.25" x14ac:dyDescent="0.25">
      <c r="A34" s="30">
        <v>6</v>
      </c>
      <c r="B34" s="36" t="s">
        <v>47</v>
      </c>
      <c r="C34" s="33">
        <v>24.89</v>
      </c>
    </row>
    <row r="35" spans="1:3" x14ac:dyDescent="0.25">
      <c r="A35" s="30">
        <v>7</v>
      </c>
      <c r="B35" s="37" t="s">
        <v>48</v>
      </c>
      <c r="C35" s="33">
        <f>C36+C37+C38</f>
        <v>118.47999999999999</v>
      </c>
    </row>
    <row r="36" spans="1:3" x14ac:dyDescent="0.25">
      <c r="A36" s="30"/>
      <c r="B36" s="40" t="s">
        <v>49</v>
      </c>
      <c r="C36" s="34">
        <v>33</v>
      </c>
    </row>
    <row r="37" spans="1:3" x14ac:dyDescent="0.25">
      <c r="A37" s="30"/>
      <c r="B37" s="40" t="s">
        <v>50</v>
      </c>
      <c r="C37" s="33">
        <v>29.58</v>
      </c>
    </row>
    <row r="38" spans="1:3" ht="30" x14ac:dyDescent="0.25">
      <c r="A38" s="42"/>
      <c r="B38" s="40" t="s">
        <v>86</v>
      </c>
      <c r="C38" s="33">
        <v>55.9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63.650000000000006</v>
      </c>
    </row>
    <row r="40" spans="1:3" x14ac:dyDescent="0.25">
      <c r="A40" s="30"/>
      <c r="B40" s="44" t="s">
        <v>55</v>
      </c>
      <c r="C40" s="33">
        <v>14.79</v>
      </c>
    </row>
    <row r="41" spans="1:3" x14ac:dyDescent="0.25">
      <c r="A41" s="30"/>
      <c r="B41" s="44" t="s">
        <v>56</v>
      </c>
      <c r="C41" s="33">
        <v>4.51</v>
      </c>
    </row>
    <row r="42" spans="1:3" x14ac:dyDescent="0.25">
      <c r="A42" s="30"/>
      <c r="B42" s="44" t="s">
        <v>57</v>
      </c>
      <c r="C42" s="33">
        <v>25.28</v>
      </c>
    </row>
    <row r="43" spans="1:3" x14ac:dyDescent="0.25">
      <c r="A43" s="30"/>
      <c r="B43" s="44" t="s">
        <v>58</v>
      </c>
      <c r="C43" s="33">
        <v>17.260000000000002</v>
      </c>
    </row>
    <row r="44" spans="1:3" x14ac:dyDescent="0.25">
      <c r="A44" s="30"/>
      <c r="B44" s="40" t="s">
        <v>59</v>
      </c>
      <c r="C44" s="33">
        <v>1.81</v>
      </c>
    </row>
    <row r="45" spans="1:3" x14ac:dyDescent="0.25">
      <c r="A45" s="30">
        <v>9</v>
      </c>
      <c r="B45" s="36" t="s">
        <v>60</v>
      </c>
      <c r="C45" s="46">
        <f t="shared" ref="C45" si="3">C46+C47</f>
        <v>38.130000000000003</v>
      </c>
    </row>
    <row r="46" spans="1:3" x14ac:dyDescent="0.25">
      <c r="A46" s="30"/>
      <c r="B46" s="45" t="s">
        <v>61</v>
      </c>
      <c r="C46" s="33">
        <v>31.43</v>
      </c>
    </row>
    <row r="47" spans="1:3" x14ac:dyDescent="0.25">
      <c r="A47" s="30"/>
      <c r="B47" s="45" t="s">
        <v>62</v>
      </c>
      <c r="C47" s="33">
        <v>6.7</v>
      </c>
    </row>
    <row r="48" spans="1:3" x14ac:dyDescent="0.25">
      <c r="A48" s="30">
        <v>10</v>
      </c>
      <c r="B48" s="15" t="s">
        <v>63</v>
      </c>
      <c r="C48" s="16">
        <f>C49+C50+C51+C52+C54</f>
        <v>536.4</v>
      </c>
    </row>
    <row r="49" spans="1:3" x14ac:dyDescent="0.25">
      <c r="A49" s="30">
        <v>11</v>
      </c>
      <c r="B49" s="15" t="s">
        <v>64</v>
      </c>
      <c r="C49" s="33">
        <v>133.04</v>
      </c>
    </row>
    <row r="50" spans="1:3" x14ac:dyDescent="0.25">
      <c r="A50" s="30">
        <v>12</v>
      </c>
      <c r="B50" s="47" t="s">
        <v>65</v>
      </c>
      <c r="C50" s="33">
        <v>282.95</v>
      </c>
    </row>
    <row r="51" spans="1:3" x14ac:dyDescent="0.25">
      <c r="A51" s="30">
        <v>13</v>
      </c>
      <c r="B51" s="47" t="s">
        <v>46</v>
      </c>
      <c r="C51" s="33">
        <v>85.45</v>
      </c>
    </row>
    <row r="52" spans="1:3" x14ac:dyDescent="0.25">
      <c r="A52" s="30">
        <v>14</v>
      </c>
      <c r="B52" s="37" t="s">
        <v>66</v>
      </c>
      <c r="C52" s="16">
        <f t="shared" ref="C52" si="4">C53</f>
        <v>5.97</v>
      </c>
    </row>
    <row r="53" spans="1:3" x14ac:dyDescent="0.25">
      <c r="A53" s="30"/>
      <c r="B53" s="47" t="s">
        <v>67</v>
      </c>
      <c r="C53" s="33">
        <v>5.97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28.990000000000002</v>
      </c>
    </row>
    <row r="55" spans="1:3" x14ac:dyDescent="0.25">
      <c r="A55" s="30"/>
      <c r="B55" s="45" t="s">
        <v>69</v>
      </c>
      <c r="C55" s="33">
        <v>0.56000000000000005</v>
      </c>
    </row>
    <row r="56" spans="1:3" x14ac:dyDescent="0.25">
      <c r="A56" s="30"/>
      <c r="B56" s="45" t="s">
        <v>70</v>
      </c>
      <c r="C56" s="33">
        <v>8.34</v>
      </c>
    </row>
    <row r="57" spans="1:3" ht="30" x14ac:dyDescent="0.25">
      <c r="A57" s="30"/>
      <c r="B57" s="45" t="s">
        <v>71</v>
      </c>
      <c r="C57" s="33">
        <v>4.32</v>
      </c>
    </row>
    <row r="58" spans="1:3" ht="30" x14ac:dyDescent="0.25">
      <c r="A58" s="51"/>
      <c r="B58" s="45" t="s">
        <v>72</v>
      </c>
      <c r="C58" s="33">
        <v>1.2</v>
      </c>
    </row>
    <row r="59" spans="1:3" x14ac:dyDescent="0.25">
      <c r="A59" s="51"/>
      <c r="B59" s="45" t="s">
        <v>73</v>
      </c>
      <c r="C59" s="52">
        <v>0.52</v>
      </c>
    </row>
    <row r="60" spans="1:3" x14ac:dyDescent="0.25">
      <c r="A60" s="51"/>
      <c r="B60" s="45" t="s">
        <v>74</v>
      </c>
      <c r="C60" s="52">
        <v>4.1100000000000003</v>
      </c>
    </row>
    <row r="61" spans="1:3" x14ac:dyDescent="0.25">
      <c r="A61" s="51"/>
      <c r="B61" s="45" t="s">
        <v>75</v>
      </c>
      <c r="C61" s="52">
        <v>0.64</v>
      </c>
    </row>
    <row r="62" spans="1:3" x14ac:dyDescent="0.25">
      <c r="A62" s="30"/>
      <c r="B62" s="45" t="s">
        <v>76</v>
      </c>
      <c r="C62" s="33">
        <v>3.04</v>
      </c>
    </row>
    <row r="63" spans="1:3" x14ac:dyDescent="0.25">
      <c r="A63" s="30"/>
      <c r="B63" s="45" t="s">
        <v>77</v>
      </c>
      <c r="C63" s="33">
        <v>0.25</v>
      </c>
    </row>
    <row r="64" spans="1:3" x14ac:dyDescent="0.25">
      <c r="A64" s="30"/>
      <c r="B64" s="45" t="s">
        <v>78</v>
      </c>
      <c r="C64" s="33">
        <v>0.04</v>
      </c>
    </row>
    <row r="65" spans="1:3" x14ac:dyDescent="0.25">
      <c r="A65" s="53"/>
      <c r="B65" s="45" t="s">
        <v>79</v>
      </c>
      <c r="C65" s="33">
        <v>5.3</v>
      </c>
    </row>
    <row r="66" spans="1:3" x14ac:dyDescent="0.25">
      <c r="A66" s="54"/>
      <c r="B66" s="45" t="s">
        <v>80</v>
      </c>
      <c r="C66" s="33">
        <v>25.86</v>
      </c>
    </row>
    <row r="67" spans="1:3" ht="30" x14ac:dyDescent="0.25">
      <c r="A67" s="54"/>
      <c r="B67" s="47" t="s">
        <v>81</v>
      </c>
      <c r="C67" s="33">
        <v>0.67</v>
      </c>
    </row>
    <row r="68" spans="1:3" x14ac:dyDescent="0.25">
      <c r="A68" s="55">
        <v>18</v>
      </c>
      <c r="B68" s="36" t="s">
        <v>82</v>
      </c>
      <c r="C68" s="33">
        <v>34.6</v>
      </c>
    </row>
    <row r="69" spans="1:3" ht="31.5" x14ac:dyDescent="0.25">
      <c r="A69" s="56">
        <v>19</v>
      </c>
      <c r="B69" s="19" t="s">
        <v>30</v>
      </c>
      <c r="C69" s="32">
        <v>215.85</v>
      </c>
    </row>
    <row r="70" spans="1:3" ht="29.25" x14ac:dyDescent="0.25">
      <c r="A70" s="57"/>
      <c r="B70" s="58" t="s">
        <v>95</v>
      </c>
      <c r="C70" s="59">
        <f>C18-C29</f>
        <v>679.25999999999931</v>
      </c>
    </row>
    <row r="71" spans="1:3" ht="31.5" x14ac:dyDescent="0.25">
      <c r="A71" s="7"/>
      <c r="B71" s="64" t="s">
        <v>84</v>
      </c>
      <c r="C71" s="16">
        <v>457.74</v>
      </c>
    </row>
    <row r="72" spans="1:3" x14ac:dyDescent="0.25">
      <c r="C72" s="41"/>
    </row>
  </sheetData>
  <pageMargins left="0.7" right="0.7" top="0.3" bottom="0.27" header="0.3" footer="0.3"/>
  <pageSetup paperSize="9" scale="53" orientation="portrait" verticalDpi="0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view="pageBreakPreview" topLeftCell="A19" zoomScale="60" zoomScaleNormal="100" workbookViewId="0">
      <selection activeCell="C36" sqref="C36"/>
    </sheetView>
  </sheetViews>
  <sheetFormatPr defaultRowHeight="15.75" x14ac:dyDescent="0.25"/>
  <cols>
    <col min="1" max="1" width="6.85546875" style="1" customWidth="1"/>
    <col min="2" max="2" width="98.5703125" style="3" customWidth="1"/>
    <col min="3" max="3" width="54.28515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19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9.35</v>
      </c>
    </row>
    <row r="6" spans="1:3" ht="31.5" x14ac:dyDescent="0.25">
      <c r="A6" s="29"/>
      <c r="B6" s="35" t="s">
        <v>83</v>
      </c>
      <c r="C6" s="26">
        <v>511.71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2867.42</v>
      </c>
    </row>
    <row r="8" spans="1:3" ht="31.5" x14ac:dyDescent="0.3">
      <c r="A8" s="11">
        <v>2</v>
      </c>
      <c r="B8" s="15" t="s">
        <v>29</v>
      </c>
      <c r="C8" s="18">
        <v>2551.96</v>
      </c>
    </row>
    <row r="9" spans="1:3" ht="31.5" x14ac:dyDescent="0.3">
      <c r="A9" s="11">
        <v>3</v>
      </c>
      <c r="B9" s="19" t="s">
        <v>30</v>
      </c>
      <c r="C9" s="16">
        <v>185.61</v>
      </c>
    </row>
    <row r="10" spans="1:3" ht="20.25" x14ac:dyDescent="0.3">
      <c r="A10" s="11">
        <v>4</v>
      </c>
      <c r="B10" s="19" t="s">
        <v>31</v>
      </c>
      <c r="C10" s="16">
        <f>C11+C12+C13+C14+C15+C16</f>
        <v>129.85000000000002</v>
      </c>
    </row>
    <row r="11" spans="1:3" ht="30" x14ac:dyDescent="0.25">
      <c r="A11" s="42"/>
      <c r="B11" s="45" t="s">
        <v>32</v>
      </c>
      <c r="C11" s="26">
        <v>89.6</v>
      </c>
    </row>
    <row r="12" spans="1:3" x14ac:dyDescent="0.25">
      <c r="A12" s="42"/>
      <c r="B12" s="45" t="s">
        <v>33</v>
      </c>
      <c r="C12" s="26">
        <v>13.95</v>
      </c>
    </row>
    <row r="13" spans="1:3" ht="30" x14ac:dyDescent="0.25">
      <c r="A13" s="42"/>
      <c r="B13" s="45" t="s">
        <v>35</v>
      </c>
      <c r="C13" s="52">
        <v>20.54</v>
      </c>
    </row>
    <row r="14" spans="1:3" x14ac:dyDescent="0.25">
      <c r="A14" s="42"/>
      <c r="B14" s="40" t="s">
        <v>36</v>
      </c>
      <c r="C14" s="26">
        <v>1.76</v>
      </c>
    </row>
    <row r="15" spans="1:3" ht="30" x14ac:dyDescent="0.25">
      <c r="A15" s="42"/>
      <c r="B15" s="45" t="s">
        <v>37</v>
      </c>
      <c r="C15" s="26">
        <v>3</v>
      </c>
    </row>
    <row r="16" spans="1:3" x14ac:dyDescent="0.25">
      <c r="A16" s="68"/>
      <c r="B16" s="40" t="s">
        <v>38</v>
      </c>
      <c r="C16" s="26">
        <v>1</v>
      </c>
    </row>
    <row r="17" spans="1:3" ht="18.75" x14ac:dyDescent="0.25">
      <c r="A17" s="20"/>
      <c r="B17" s="21" t="s">
        <v>39</v>
      </c>
      <c r="C17" s="22">
        <f>C7/C18*100</f>
        <v>101.1300072653401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2835.38</v>
      </c>
    </row>
    <row r="19" spans="1:3" ht="31.5" x14ac:dyDescent="0.3">
      <c r="A19" s="11">
        <v>2</v>
      </c>
      <c r="B19" s="15" t="s">
        <v>29</v>
      </c>
      <c r="C19" s="18">
        <v>2519.8200000000002</v>
      </c>
    </row>
    <row r="20" spans="1:3" ht="31.5" x14ac:dyDescent="0.3">
      <c r="A20" s="11">
        <v>3</v>
      </c>
      <c r="B20" s="19" t="s">
        <v>30</v>
      </c>
      <c r="C20" s="16">
        <v>185.33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130.22999999999999</v>
      </c>
    </row>
    <row r="22" spans="1:3" ht="30" x14ac:dyDescent="0.25">
      <c r="A22" s="42"/>
      <c r="B22" s="45" t="s">
        <v>32</v>
      </c>
      <c r="C22" s="26">
        <v>89.6</v>
      </c>
    </row>
    <row r="23" spans="1:3" x14ac:dyDescent="0.25">
      <c r="A23" s="42"/>
      <c r="B23" s="45" t="s">
        <v>33</v>
      </c>
      <c r="C23" s="26">
        <v>13.45</v>
      </c>
    </row>
    <row r="24" spans="1:3" ht="30" x14ac:dyDescent="0.25">
      <c r="A24" s="42"/>
      <c r="B24" s="45" t="s">
        <v>35</v>
      </c>
      <c r="C24" s="52">
        <v>20.420000000000002</v>
      </c>
    </row>
    <row r="25" spans="1:3" x14ac:dyDescent="0.25">
      <c r="A25" s="42"/>
      <c r="B25" s="40" t="s">
        <v>36</v>
      </c>
      <c r="C25" s="26">
        <v>1.8</v>
      </c>
    </row>
    <row r="26" spans="1:3" ht="30" x14ac:dyDescent="0.25">
      <c r="A26" s="42"/>
      <c r="B26" s="45" t="s">
        <v>37</v>
      </c>
      <c r="C26" s="26">
        <v>3</v>
      </c>
    </row>
    <row r="27" spans="1:3" x14ac:dyDescent="0.25">
      <c r="A27" s="70"/>
      <c r="B27" s="45" t="s">
        <v>85</v>
      </c>
      <c r="C27" s="26">
        <v>0.96</v>
      </c>
    </row>
    <row r="28" spans="1:3" x14ac:dyDescent="0.25">
      <c r="A28" s="68"/>
      <c r="B28" s="40" t="s">
        <v>38</v>
      </c>
      <c r="C28" s="26">
        <v>1</v>
      </c>
    </row>
    <row r="29" spans="1:3" x14ac:dyDescent="0.25">
      <c r="A29" s="27"/>
      <c r="B29" s="28" t="s">
        <v>41</v>
      </c>
      <c r="C29" s="16">
        <f>C30+C49+C67+C69+C70</f>
        <v>2526.0800000000004</v>
      </c>
    </row>
    <row r="30" spans="1:3" ht="20.25" x14ac:dyDescent="0.25">
      <c r="A30" s="30">
        <v>1</v>
      </c>
      <c r="B30" s="31" t="s">
        <v>42</v>
      </c>
      <c r="C30" s="16">
        <f>C31+C32+C33+C34+C35+C40+C46</f>
        <v>1860.2200000000003</v>
      </c>
    </row>
    <row r="31" spans="1:3" x14ac:dyDescent="0.25">
      <c r="A31" s="30">
        <v>2</v>
      </c>
      <c r="B31" s="15" t="s">
        <v>43</v>
      </c>
      <c r="C31" s="33">
        <v>510.58</v>
      </c>
    </row>
    <row r="32" spans="1:3" x14ac:dyDescent="0.25">
      <c r="A32" s="30">
        <v>4</v>
      </c>
      <c r="B32" s="36" t="s">
        <v>45</v>
      </c>
      <c r="C32" s="33">
        <v>711.91</v>
      </c>
    </row>
    <row r="33" spans="1:3" x14ac:dyDescent="0.25">
      <c r="A33" s="30">
        <v>5</v>
      </c>
      <c r="B33" s="36" t="s">
        <v>46</v>
      </c>
      <c r="C33" s="33">
        <v>122.69</v>
      </c>
    </row>
    <row r="34" spans="1:3" ht="47.25" x14ac:dyDescent="0.25">
      <c r="A34" s="30">
        <v>6</v>
      </c>
      <c r="B34" s="36" t="s">
        <v>47</v>
      </c>
      <c r="C34" s="33">
        <v>20.399999999999999</v>
      </c>
    </row>
    <row r="35" spans="1:3" x14ac:dyDescent="0.25">
      <c r="A35" s="30">
        <v>7</v>
      </c>
      <c r="B35" s="37" t="s">
        <v>48</v>
      </c>
      <c r="C35" s="33">
        <f>C36+C37+C38+C39</f>
        <v>411.02</v>
      </c>
    </row>
    <row r="36" spans="1:3" x14ac:dyDescent="0.25">
      <c r="A36" s="30"/>
      <c r="B36" s="40" t="s">
        <v>49</v>
      </c>
      <c r="C36" s="33">
        <v>147.53</v>
      </c>
    </row>
    <row r="37" spans="1:3" x14ac:dyDescent="0.25">
      <c r="A37" s="30"/>
      <c r="B37" s="40" t="s">
        <v>50</v>
      </c>
      <c r="C37" s="33">
        <v>32.68</v>
      </c>
    </row>
    <row r="38" spans="1:3" ht="30" x14ac:dyDescent="0.25">
      <c r="A38" s="42"/>
      <c r="B38" s="40" t="s">
        <v>86</v>
      </c>
      <c r="C38" s="33">
        <v>45.81</v>
      </c>
    </row>
    <row r="39" spans="1:3" x14ac:dyDescent="0.25">
      <c r="A39" s="43"/>
      <c r="B39" s="40" t="s">
        <v>51</v>
      </c>
      <c r="C39" s="33">
        <v>185</v>
      </c>
    </row>
    <row r="40" spans="1:3" ht="47.25" x14ac:dyDescent="0.25">
      <c r="A40" s="30">
        <v>8</v>
      </c>
      <c r="B40" s="37" t="s">
        <v>54</v>
      </c>
      <c r="C40" s="16">
        <f t="shared" ref="C40" si="2">C41+C42+C43+C44+C45</f>
        <v>52.16</v>
      </c>
    </row>
    <row r="41" spans="1:3" x14ac:dyDescent="0.25">
      <c r="A41" s="30"/>
      <c r="B41" s="44" t="s">
        <v>55</v>
      </c>
      <c r="C41" s="33">
        <v>12.12</v>
      </c>
    </row>
    <row r="42" spans="1:3" x14ac:dyDescent="0.25">
      <c r="A42" s="30"/>
      <c r="B42" s="44" t="s">
        <v>56</v>
      </c>
      <c r="C42" s="33">
        <v>3.7</v>
      </c>
    </row>
    <row r="43" spans="1:3" x14ac:dyDescent="0.25">
      <c r="A43" s="30"/>
      <c r="B43" s="44" t="s">
        <v>57</v>
      </c>
      <c r="C43" s="33">
        <v>20.72</v>
      </c>
    </row>
    <row r="44" spans="1:3" x14ac:dyDescent="0.25">
      <c r="A44" s="30"/>
      <c r="B44" s="44" t="s">
        <v>58</v>
      </c>
      <c r="C44" s="33">
        <v>14.14</v>
      </c>
    </row>
    <row r="45" spans="1:3" x14ac:dyDescent="0.25">
      <c r="A45" s="30"/>
      <c r="B45" s="40" t="s">
        <v>59</v>
      </c>
      <c r="C45" s="33">
        <v>1.48</v>
      </c>
    </row>
    <row r="46" spans="1:3" x14ac:dyDescent="0.25">
      <c r="A46" s="30">
        <v>9</v>
      </c>
      <c r="B46" s="36" t="s">
        <v>60</v>
      </c>
      <c r="C46" s="46">
        <f t="shared" ref="C46" si="3">C47+C48</f>
        <v>31.46</v>
      </c>
    </row>
    <row r="47" spans="1:3" x14ac:dyDescent="0.25">
      <c r="A47" s="30"/>
      <c r="B47" s="45" t="s">
        <v>61</v>
      </c>
      <c r="C47" s="33">
        <v>25.76</v>
      </c>
    </row>
    <row r="48" spans="1:3" x14ac:dyDescent="0.25">
      <c r="A48" s="30"/>
      <c r="B48" s="45" t="s">
        <v>62</v>
      </c>
      <c r="C48" s="33">
        <v>5.7</v>
      </c>
    </row>
    <row r="49" spans="1:3" x14ac:dyDescent="0.25">
      <c r="A49" s="30">
        <v>10</v>
      </c>
      <c r="B49" s="15" t="s">
        <v>63</v>
      </c>
      <c r="C49" s="16">
        <f>C50+C51+C52+C53+C55</f>
        <v>439.48999999999995</v>
      </c>
    </row>
    <row r="50" spans="1:3" x14ac:dyDescent="0.25">
      <c r="A50" s="30">
        <v>11</v>
      </c>
      <c r="B50" s="15" t="s">
        <v>64</v>
      </c>
      <c r="C50" s="33">
        <v>109.02</v>
      </c>
    </row>
    <row r="51" spans="1:3" x14ac:dyDescent="0.25">
      <c r="A51" s="30">
        <v>12</v>
      </c>
      <c r="B51" s="47" t="s">
        <v>65</v>
      </c>
      <c r="C51" s="33">
        <v>231.87</v>
      </c>
    </row>
    <row r="52" spans="1:3" x14ac:dyDescent="0.25">
      <c r="A52" s="30">
        <v>13</v>
      </c>
      <c r="B52" s="47" t="s">
        <v>46</v>
      </c>
      <c r="C52" s="33">
        <v>70.02</v>
      </c>
    </row>
    <row r="53" spans="1:3" x14ac:dyDescent="0.25">
      <c r="A53" s="30">
        <v>14</v>
      </c>
      <c r="B53" s="37" t="s">
        <v>66</v>
      </c>
      <c r="C53" s="16">
        <f t="shared" ref="C53" si="4">C54</f>
        <v>4.8899999999999997</v>
      </c>
    </row>
    <row r="54" spans="1:3" x14ac:dyDescent="0.25">
      <c r="A54" s="30"/>
      <c r="B54" s="47" t="s">
        <v>67</v>
      </c>
      <c r="C54" s="33">
        <v>4.8899999999999997</v>
      </c>
    </row>
    <row r="55" spans="1:3" ht="31.5" x14ac:dyDescent="0.25">
      <c r="A55" s="30">
        <v>15</v>
      </c>
      <c r="B55" s="19" t="s">
        <v>68</v>
      </c>
      <c r="C55" s="16">
        <f t="shared" ref="C55" si="5">C56+C57+C58+C59+C60+C61+C62+C63+C64+C65+C66+C68</f>
        <v>23.69</v>
      </c>
    </row>
    <row r="56" spans="1:3" x14ac:dyDescent="0.25">
      <c r="A56" s="30"/>
      <c r="B56" s="45" t="s">
        <v>69</v>
      </c>
      <c r="C56" s="33">
        <v>0.47</v>
      </c>
    </row>
    <row r="57" spans="1:3" x14ac:dyDescent="0.25">
      <c r="A57" s="30"/>
      <c r="B57" s="45" t="s">
        <v>70</v>
      </c>
      <c r="C57" s="33">
        <v>6.84</v>
      </c>
    </row>
    <row r="58" spans="1:3" ht="30" x14ac:dyDescent="0.25">
      <c r="A58" s="30"/>
      <c r="B58" s="45" t="s">
        <v>71</v>
      </c>
      <c r="C58" s="33">
        <v>3.54</v>
      </c>
    </row>
    <row r="59" spans="1:3" ht="30" x14ac:dyDescent="0.25">
      <c r="A59" s="51"/>
      <c r="B59" s="45" t="s">
        <v>72</v>
      </c>
      <c r="C59" s="33">
        <v>0.98</v>
      </c>
    </row>
    <row r="60" spans="1:3" x14ac:dyDescent="0.25">
      <c r="A60" s="51"/>
      <c r="B60" s="45" t="s">
        <v>73</v>
      </c>
      <c r="C60" s="52">
        <v>0.42</v>
      </c>
    </row>
    <row r="61" spans="1:3" x14ac:dyDescent="0.25">
      <c r="A61" s="51"/>
      <c r="B61" s="45" t="s">
        <v>74</v>
      </c>
      <c r="C61" s="52">
        <v>3.37</v>
      </c>
    </row>
    <row r="62" spans="1:3" x14ac:dyDescent="0.25">
      <c r="A62" s="51"/>
      <c r="B62" s="45" t="s">
        <v>75</v>
      </c>
      <c r="C62" s="52">
        <v>0.53</v>
      </c>
    </row>
    <row r="63" spans="1:3" x14ac:dyDescent="0.25">
      <c r="A63" s="30"/>
      <c r="B63" s="45" t="s">
        <v>76</v>
      </c>
      <c r="C63" s="33">
        <v>2.5</v>
      </c>
    </row>
    <row r="64" spans="1:3" x14ac:dyDescent="0.25">
      <c r="A64" s="30"/>
      <c r="B64" s="45" t="s">
        <v>77</v>
      </c>
      <c r="C64" s="33">
        <v>0.12</v>
      </c>
    </row>
    <row r="65" spans="1:3" x14ac:dyDescent="0.25">
      <c r="A65" s="30"/>
      <c r="B65" s="45" t="s">
        <v>78</v>
      </c>
      <c r="C65" s="33">
        <v>0.02</v>
      </c>
    </row>
    <row r="66" spans="1:3" x14ac:dyDescent="0.25">
      <c r="A66" s="53"/>
      <c r="B66" s="45" t="s">
        <v>79</v>
      </c>
      <c r="C66" s="33">
        <v>4.3499999999999996</v>
      </c>
    </row>
    <row r="67" spans="1:3" x14ac:dyDescent="0.25">
      <c r="A67" s="54"/>
      <c r="B67" s="45" t="s">
        <v>80</v>
      </c>
      <c r="C67" s="33">
        <v>21.19</v>
      </c>
    </row>
    <row r="68" spans="1:3" ht="30" x14ac:dyDescent="0.25">
      <c r="A68" s="54"/>
      <c r="B68" s="47" t="s">
        <v>81</v>
      </c>
      <c r="C68" s="33">
        <v>0.55000000000000004</v>
      </c>
    </row>
    <row r="69" spans="1:3" x14ac:dyDescent="0.25">
      <c r="A69" s="55">
        <v>18</v>
      </c>
      <c r="B69" s="36" t="s">
        <v>82</v>
      </c>
      <c r="C69" s="33">
        <v>28.3</v>
      </c>
    </row>
    <row r="70" spans="1:3" ht="31.5" x14ac:dyDescent="0.25">
      <c r="A70" s="56">
        <v>19</v>
      </c>
      <c r="B70" s="19" t="s">
        <v>30</v>
      </c>
      <c r="C70" s="32">
        <v>176.88</v>
      </c>
    </row>
    <row r="71" spans="1:3" ht="29.25" x14ac:dyDescent="0.25">
      <c r="A71" s="57"/>
      <c r="B71" s="58" t="s">
        <v>95</v>
      </c>
      <c r="C71" s="59">
        <f>C18-C29</f>
        <v>309.29999999999973</v>
      </c>
    </row>
    <row r="72" spans="1:3" ht="31.5" x14ac:dyDescent="0.25">
      <c r="A72" s="7"/>
      <c r="B72" s="64" t="s">
        <v>84</v>
      </c>
      <c r="C72" s="16">
        <v>475.05</v>
      </c>
    </row>
    <row r="73" spans="1:3" x14ac:dyDescent="0.25">
      <c r="C73" s="41"/>
    </row>
  </sheetData>
  <pageMargins left="0.4" right="0.28000000000000003" top="0.32" bottom="0.3" header="0.3" footer="0.3"/>
  <pageSetup paperSize="9" scale="53" orientation="portrait" verticalDpi="0" r:id="rId1"/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view="pageBreakPreview" topLeftCell="A17" zoomScale="60" zoomScaleNormal="100" workbookViewId="0">
      <selection activeCell="C34" sqref="C34"/>
    </sheetView>
  </sheetViews>
  <sheetFormatPr defaultRowHeight="15.75" x14ac:dyDescent="0.25"/>
  <cols>
    <col min="1" max="1" width="6.85546875" style="1" customWidth="1"/>
    <col min="2" max="2" width="59.28515625" style="3" customWidth="1"/>
    <col min="3" max="3" width="33.28515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20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5.68</v>
      </c>
    </row>
    <row r="6" spans="1:3" ht="31.5" x14ac:dyDescent="0.25">
      <c r="A6" s="29"/>
      <c r="B6" s="35" t="s">
        <v>83</v>
      </c>
      <c r="C6" s="26">
        <v>329.66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1702.71</v>
      </c>
    </row>
    <row r="8" spans="1:3" ht="31.5" x14ac:dyDescent="0.3">
      <c r="A8" s="11">
        <v>2</v>
      </c>
      <c r="B8" s="15" t="s">
        <v>29</v>
      </c>
      <c r="C8" s="18">
        <v>1550.28</v>
      </c>
    </row>
    <row r="9" spans="1:3" ht="31.5" x14ac:dyDescent="0.3">
      <c r="A9" s="11">
        <v>3</v>
      </c>
      <c r="B9" s="19" t="s">
        <v>30</v>
      </c>
      <c r="C9" s="16">
        <v>112.76</v>
      </c>
    </row>
    <row r="10" spans="1:3" ht="20.25" x14ac:dyDescent="0.3">
      <c r="A10" s="11">
        <v>4</v>
      </c>
      <c r="B10" s="19" t="s">
        <v>31</v>
      </c>
      <c r="C10" s="16">
        <f>C11+C12+C13+C14+C15</f>
        <v>39.67</v>
      </c>
    </row>
    <row r="11" spans="1:3" ht="30" x14ac:dyDescent="0.25">
      <c r="A11" s="42"/>
      <c r="B11" s="45" t="s">
        <v>32</v>
      </c>
      <c r="C11" s="26">
        <v>16.07</v>
      </c>
    </row>
    <row r="12" spans="1:3" x14ac:dyDescent="0.25">
      <c r="A12" s="42"/>
      <c r="B12" s="45" t="s">
        <v>33</v>
      </c>
      <c r="C12" s="26">
        <v>8.48</v>
      </c>
    </row>
    <row r="13" spans="1:3" ht="30" x14ac:dyDescent="0.25">
      <c r="A13" s="42"/>
      <c r="B13" s="45" t="s">
        <v>35</v>
      </c>
      <c r="C13" s="52">
        <v>12.48</v>
      </c>
    </row>
    <row r="14" spans="1:3" x14ac:dyDescent="0.25">
      <c r="A14" s="42"/>
      <c r="B14" s="40" t="s">
        <v>36</v>
      </c>
      <c r="C14" s="26">
        <v>0.84</v>
      </c>
    </row>
    <row r="15" spans="1:3" ht="30" x14ac:dyDescent="0.25">
      <c r="A15" s="42"/>
      <c r="B15" s="45" t="s">
        <v>37</v>
      </c>
      <c r="C15" s="26">
        <v>1.8</v>
      </c>
    </row>
    <row r="16" spans="1:3" ht="18.75" x14ac:dyDescent="0.25">
      <c r="A16" s="20"/>
      <c r="B16" s="21" t="s">
        <v>39</v>
      </c>
      <c r="C16" s="22">
        <f>C7/C17*100</f>
        <v>101.14407912322909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1683.4499999999998</v>
      </c>
    </row>
    <row r="18" spans="1:3" ht="31.5" x14ac:dyDescent="0.3">
      <c r="A18" s="11">
        <v>2</v>
      </c>
      <c r="B18" s="15" t="s">
        <v>29</v>
      </c>
      <c r="C18" s="18">
        <v>1530.75</v>
      </c>
    </row>
    <row r="19" spans="1:3" ht="31.5" x14ac:dyDescent="0.3">
      <c r="A19" s="11">
        <v>3</v>
      </c>
      <c r="B19" s="19" t="s">
        <v>30</v>
      </c>
      <c r="C19" s="16">
        <v>112.58</v>
      </c>
    </row>
    <row r="20" spans="1:3" ht="20.25" x14ac:dyDescent="0.3">
      <c r="A20" s="11">
        <v>4</v>
      </c>
      <c r="B20" s="19" t="s">
        <v>31</v>
      </c>
      <c r="C20" s="16">
        <f>C21+C22+C23+C24+C25+C26</f>
        <v>40.120000000000005</v>
      </c>
    </row>
    <row r="21" spans="1:3" ht="30" x14ac:dyDescent="0.25">
      <c r="A21" s="42"/>
      <c r="B21" s="45" t="s">
        <v>32</v>
      </c>
      <c r="C21" s="26">
        <v>16.07</v>
      </c>
    </row>
    <row r="22" spans="1:3" x14ac:dyDescent="0.25">
      <c r="A22" s="42"/>
      <c r="B22" s="45" t="s">
        <v>33</v>
      </c>
      <c r="C22" s="26">
        <v>8.17</v>
      </c>
    </row>
    <row r="23" spans="1:3" ht="30" x14ac:dyDescent="0.25">
      <c r="A23" s="42"/>
      <c r="B23" s="45" t="s">
        <v>35</v>
      </c>
      <c r="C23" s="52">
        <v>12.41</v>
      </c>
    </row>
    <row r="24" spans="1:3" x14ac:dyDescent="0.25">
      <c r="A24" s="42"/>
      <c r="B24" s="40" t="s">
        <v>36</v>
      </c>
      <c r="C24" s="26">
        <v>1.0900000000000001</v>
      </c>
    </row>
    <row r="25" spans="1:3" ht="30" x14ac:dyDescent="0.25">
      <c r="A25" s="42"/>
      <c r="B25" s="45" t="s">
        <v>37</v>
      </c>
      <c r="C25" s="26">
        <v>1.8</v>
      </c>
    </row>
    <row r="26" spans="1:3" x14ac:dyDescent="0.25">
      <c r="A26" s="70"/>
      <c r="B26" s="45" t="s">
        <v>85</v>
      </c>
      <c r="C26" s="26">
        <v>0.57999999999999996</v>
      </c>
    </row>
    <row r="27" spans="1:3" x14ac:dyDescent="0.25">
      <c r="A27" s="27"/>
      <c r="B27" s="28" t="s">
        <v>41</v>
      </c>
      <c r="C27" s="16">
        <f>C28+C46+C64+C66+C67</f>
        <v>2688.0199999999995</v>
      </c>
    </row>
    <row r="28" spans="1:3" ht="20.25" x14ac:dyDescent="0.25">
      <c r="A28" s="30">
        <v>1</v>
      </c>
      <c r="B28" s="31" t="s">
        <v>42</v>
      </c>
      <c r="C28" s="16">
        <f>C29+C30+C31+C32+C33+C37+C43</f>
        <v>2283.36</v>
      </c>
    </row>
    <row r="29" spans="1:3" x14ac:dyDescent="0.25">
      <c r="A29" s="30">
        <v>2</v>
      </c>
      <c r="B29" s="15" t="s">
        <v>43</v>
      </c>
      <c r="C29" s="33">
        <v>310.17</v>
      </c>
    </row>
    <row r="30" spans="1:3" x14ac:dyDescent="0.25">
      <c r="A30" s="30">
        <v>4</v>
      </c>
      <c r="B30" s="36" t="s">
        <v>45</v>
      </c>
      <c r="C30" s="33">
        <v>432.48</v>
      </c>
    </row>
    <row r="31" spans="1:3" x14ac:dyDescent="0.25">
      <c r="A31" s="30">
        <v>5</v>
      </c>
      <c r="B31" s="36" t="s">
        <v>46</v>
      </c>
      <c r="C31" s="33">
        <v>74.53</v>
      </c>
    </row>
    <row r="32" spans="1:3" ht="47.25" x14ac:dyDescent="0.25">
      <c r="A32" s="30">
        <v>6</v>
      </c>
      <c r="B32" s="36" t="s">
        <v>47</v>
      </c>
      <c r="C32" s="33">
        <v>12.39</v>
      </c>
    </row>
    <row r="33" spans="1:3" x14ac:dyDescent="0.25">
      <c r="A33" s="30">
        <v>7</v>
      </c>
      <c r="B33" s="37" t="s">
        <v>48</v>
      </c>
      <c r="C33" s="33">
        <f>C34+C35+C36</f>
        <v>1403.06</v>
      </c>
    </row>
    <row r="34" spans="1:3" x14ac:dyDescent="0.25">
      <c r="A34" s="30"/>
      <c r="B34" s="40" t="s">
        <v>50</v>
      </c>
      <c r="C34" s="33">
        <v>429.03</v>
      </c>
    </row>
    <row r="35" spans="1:3" ht="30" x14ac:dyDescent="0.25">
      <c r="A35" s="42"/>
      <c r="B35" s="40" t="s">
        <v>86</v>
      </c>
      <c r="C35" s="33">
        <v>27.83</v>
      </c>
    </row>
    <row r="36" spans="1:3" x14ac:dyDescent="0.25">
      <c r="A36" s="43"/>
      <c r="B36" s="40" t="s">
        <v>51</v>
      </c>
      <c r="C36" s="33">
        <v>946.2</v>
      </c>
    </row>
    <row r="37" spans="1:3" ht="47.25" x14ac:dyDescent="0.25">
      <c r="A37" s="30">
        <v>8</v>
      </c>
      <c r="B37" s="37" t="s">
        <v>54</v>
      </c>
      <c r="C37" s="16">
        <f t="shared" ref="C37" si="2">C38+C39+C40+C41+C42</f>
        <v>31.679999999999996</v>
      </c>
    </row>
    <row r="38" spans="1:3" x14ac:dyDescent="0.25">
      <c r="A38" s="30"/>
      <c r="B38" s="44" t="s">
        <v>55</v>
      </c>
      <c r="C38" s="33">
        <v>7.36</v>
      </c>
    </row>
    <row r="39" spans="1:3" x14ac:dyDescent="0.25">
      <c r="A39" s="30"/>
      <c r="B39" s="44" t="s">
        <v>56</v>
      </c>
      <c r="C39" s="33">
        <v>2.25</v>
      </c>
    </row>
    <row r="40" spans="1:3" x14ac:dyDescent="0.25">
      <c r="A40" s="30"/>
      <c r="B40" s="44" t="s">
        <v>57</v>
      </c>
      <c r="C40" s="33">
        <v>12.58</v>
      </c>
    </row>
    <row r="41" spans="1:3" x14ac:dyDescent="0.25">
      <c r="A41" s="30"/>
      <c r="B41" s="44" t="s">
        <v>58</v>
      </c>
      <c r="C41" s="33">
        <v>8.59</v>
      </c>
    </row>
    <row r="42" spans="1:3" x14ac:dyDescent="0.25">
      <c r="A42" s="30"/>
      <c r="B42" s="40" t="s">
        <v>59</v>
      </c>
      <c r="C42" s="33">
        <v>0.9</v>
      </c>
    </row>
    <row r="43" spans="1:3" x14ac:dyDescent="0.25">
      <c r="A43" s="30">
        <v>9</v>
      </c>
      <c r="B43" s="36" t="s">
        <v>60</v>
      </c>
      <c r="C43" s="46">
        <f t="shared" ref="C43" si="3">C44+C45</f>
        <v>19.05</v>
      </c>
    </row>
    <row r="44" spans="1:3" x14ac:dyDescent="0.25">
      <c r="A44" s="30"/>
      <c r="B44" s="45" t="s">
        <v>61</v>
      </c>
      <c r="C44" s="33">
        <v>15.65</v>
      </c>
    </row>
    <row r="45" spans="1:3" x14ac:dyDescent="0.25">
      <c r="A45" s="30"/>
      <c r="B45" s="45" t="s">
        <v>62</v>
      </c>
      <c r="C45" s="33">
        <v>3.4</v>
      </c>
    </row>
    <row r="46" spans="1:3" x14ac:dyDescent="0.25">
      <c r="A46" s="30">
        <v>10</v>
      </c>
      <c r="B46" s="15" t="s">
        <v>63</v>
      </c>
      <c r="C46" s="16">
        <f>C47+C48+C49+C50+C52</f>
        <v>267.14000000000004</v>
      </c>
    </row>
    <row r="47" spans="1:3" x14ac:dyDescent="0.25">
      <c r="A47" s="30">
        <v>11</v>
      </c>
      <c r="B47" s="15" t="s">
        <v>64</v>
      </c>
      <c r="C47" s="33">
        <v>66.23</v>
      </c>
    </row>
    <row r="48" spans="1:3" x14ac:dyDescent="0.25">
      <c r="A48" s="30">
        <v>12</v>
      </c>
      <c r="B48" s="47" t="s">
        <v>65</v>
      </c>
      <c r="C48" s="33">
        <v>140.86000000000001</v>
      </c>
    </row>
    <row r="49" spans="1:3" x14ac:dyDescent="0.25">
      <c r="A49" s="30">
        <v>13</v>
      </c>
      <c r="B49" s="47" t="s">
        <v>46</v>
      </c>
      <c r="C49" s="33">
        <v>42.54</v>
      </c>
    </row>
    <row r="50" spans="1:3" x14ac:dyDescent="0.25">
      <c r="A50" s="30">
        <v>14</v>
      </c>
      <c r="B50" s="37" t="s">
        <v>66</v>
      </c>
      <c r="C50" s="16">
        <f t="shared" ref="C50" si="4">C51</f>
        <v>2.97</v>
      </c>
    </row>
    <row r="51" spans="1:3" x14ac:dyDescent="0.25">
      <c r="A51" s="30"/>
      <c r="B51" s="47" t="s">
        <v>67</v>
      </c>
      <c r="C51" s="33">
        <v>2.97</v>
      </c>
    </row>
    <row r="52" spans="1:3" ht="31.5" x14ac:dyDescent="0.25">
      <c r="A52" s="30">
        <v>15</v>
      </c>
      <c r="B52" s="19" t="s">
        <v>68</v>
      </c>
      <c r="C52" s="16">
        <f t="shared" ref="C52" si="5">C53+C54+C55+C56+C57+C58+C59+C60+C61+C62+C63+C65</f>
        <v>14.540000000000001</v>
      </c>
    </row>
    <row r="53" spans="1:3" x14ac:dyDescent="0.25">
      <c r="A53" s="30"/>
      <c r="B53" s="45" t="s">
        <v>69</v>
      </c>
      <c r="C53" s="33">
        <v>0.28000000000000003</v>
      </c>
    </row>
    <row r="54" spans="1:3" x14ac:dyDescent="0.25">
      <c r="A54" s="30"/>
      <c r="B54" s="45" t="s">
        <v>70</v>
      </c>
      <c r="C54" s="33">
        <v>4.1500000000000004</v>
      </c>
    </row>
    <row r="55" spans="1:3" ht="30" x14ac:dyDescent="0.25">
      <c r="A55" s="30"/>
      <c r="B55" s="45" t="s">
        <v>71</v>
      </c>
      <c r="C55" s="33">
        <v>2.15</v>
      </c>
    </row>
    <row r="56" spans="1:3" ht="30" x14ac:dyDescent="0.25">
      <c r="A56" s="51"/>
      <c r="B56" s="45" t="s">
        <v>72</v>
      </c>
      <c r="C56" s="33">
        <v>0.6</v>
      </c>
    </row>
    <row r="57" spans="1:3" x14ac:dyDescent="0.25">
      <c r="A57" s="51"/>
      <c r="B57" s="45" t="s">
        <v>73</v>
      </c>
      <c r="C57" s="52">
        <v>0.26</v>
      </c>
    </row>
    <row r="58" spans="1:3" x14ac:dyDescent="0.25">
      <c r="A58" s="51"/>
      <c r="B58" s="45" t="s">
        <v>74</v>
      </c>
      <c r="C58" s="52">
        <v>2.04</v>
      </c>
    </row>
    <row r="59" spans="1:3" x14ac:dyDescent="0.25">
      <c r="A59" s="51"/>
      <c r="B59" s="45" t="s">
        <v>75</v>
      </c>
      <c r="C59" s="52">
        <v>0.32</v>
      </c>
    </row>
    <row r="60" spans="1:3" x14ac:dyDescent="0.25">
      <c r="A60" s="30"/>
      <c r="B60" s="45" t="s">
        <v>76</v>
      </c>
      <c r="C60" s="33">
        <v>1.52</v>
      </c>
    </row>
    <row r="61" spans="1:3" x14ac:dyDescent="0.25">
      <c r="A61" s="30"/>
      <c r="B61" s="45" t="s">
        <v>77</v>
      </c>
      <c r="C61" s="33">
        <v>0.21</v>
      </c>
    </row>
    <row r="62" spans="1:3" x14ac:dyDescent="0.25">
      <c r="A62" s="30"/>
      <c r="B62" s="45" t="s">
        <v>78</v>
      </c>
      <c r="C62" s="33">
        <v>0.04</v>
      </c>
    </row>
    <row r="63" spans="1:3" x14ac:dyDescent="0.25">
      <c r="A63" s="53"/>
      <c r="B63" s="45" t="s">
        <v>79</v>
      </c>
      <c r="C63" s="33">
        <v>2.64</v>
      </c>
    </row>
    <row r="64" spans="1:3" x14ac:dyDescent="0.25">
      <c r="A64" s="54"/>
      <c r="B64" s="45" t="s">
        <v>80</v>
      </c>
      <c r="C64" s="33">
        <v>12.87</v>
      </c>
    </row>
    <row r="65" spans="1:3" ht="30" x14ac:dyDescent="0.25">
      <c r="A65" s="54"/>
      <c r="B65" s="47" t="s">
        <v>81</v>
      </c>
      <c r="C65" s="33">
        <v>0.33</v>
      </c>
    </row>
    <row r="66" spans="1:3" x14ac:dyDescent="0.25">
      <c r="A66" s="55">
        <v>18</v>
      </c>
      <c r="B66" s="36" t="s">
        <v>82</v>
      </c>
      <c r="C66" s="33">
        <v>17.2</v>
      </c>
    </row>
    <row r="67" spans="1:3" ht="31.5" x14ac:dyDescent="0.25">
      <c r="A67" s="56">
        <v>19</v>
      </c>
      <c r="B67" s="19" t="s">
        <v>30</v>
      </c>
      <c r="C67" s="32">
        <v>107.45</v>
      </c>
    </row>
    <row r="68" spans="1:3" ht="29.25" x14ac:dyDescent="0.25">
      <c r="A68" s="57"/>
      <c r="B68" s="58" t="s">
        <v>95</v>
      </c>
      <c r="C68" s="59">
        <f>C17-C27</f>
        <v>-1004.5699999999997</v>
      </c>
    </row>
    <row r="69" spans="1:3" ht="31.5" x14ac:dyDescent="0.25">
      <c r="A69" s="7"/>
      <c r="B69" s="64" t="s">
        <v>84</v>
      </c>
      <c r="C69" s="16">
        <v>346.91</v>
      </c>
    </row>
    <row r="70" spans="1:3" x14ac:dyDescent="0.25">
      <c r="C70" s="41"/>
    </row>
  </sheetData>
  <pageMargins left="0.7" right="0.7" top="0.27" bottom="0.2" header="0.3" footer="0.2"/>
  <pageSetup paperSize="9" scale="55" orientation="portrait" verticalDpi="0" r:id="rId1"/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view="pageBreakPreview" topLeftCell="A43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98.42578125" style="3" customWidth="1"/>
    <col min="3" max="3" width="44.28515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21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9.5500000000000007</v>
      </c>
    </row>
    <row r="6" spans="1:3" ht="31.5" x14ac:dyDescent="0.25">
      <c r="A6" s="29"/>
      <c r="B6" s="35" t="s">
        <v>83</v>
      </c>
      <c r="C6" s="26">
        <v>311.37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2846.9900000000002</v>
      </c>
    </row>
    <row r="8" spans="1:3" ht="31.5" x14ac:dyDescent="0.3">
      <c r="A8" s="11">
        <v>2</v>
      </c>
      <c r="B8" s="15" t="s">
        <v>29</v>
      </c>
      <c r="C8" s="18">
        <v>2606.5500000000002</v>
      </c>
    </row>
    <row r="9" spans="1:3" ht="31.5" x14ac:dyDescent="0.3">
      <c r="A9" s="11">
        <v>3</v>
      </c>
      <c r="B9" s="19" t="s">
        <v>30</v>
      </c>
      <c r="C9" s="16">
        <v>189.58</v>
      </c>
    </row>
    <row r="10" spans="1:3" ht="20.25" x14ac:dyDescent="0.3">
      <c r="A10" s="11">
        <v>4</v>
      </c>
      <c r="B10" s="19" t="s">
        <v>31</v>
      </c>
      <c r="C10" s="16">
        <f>C11+C12+C13+C14+C15+C16</f>
        <v>50.860000000000007</v>
      </c>
    </row>
    <row r="11" spans="1:3" ht="30" x14ac:dyDescent="0.25">
      <c r="A11" s="42"/>
      <c r="B11" s="45" t="s">
        <v>32</v>
      </c>
      <c r="C11" s="26">
        <v>9</v>
      </c>
    </row>
    <row r="12" spans="1:3" x14ac:dyDescent="0.25">
      <c r="A12" s="42"/>
      <c r="B12" s="45" t="s">
        <v>33</v>
      </c>
      <c r="C12" s="26">
        <v>14.25</v>
      </c>
    </row>
    <row r="13" spans="1:3" ht="30" x14ac:dyDescent="0.25">
      <c r="A13" s="42"/>
      <c r="B13" s="45" t="s">
        <v>35</v>
      </c>
      <c r="C13" s="52">
        <v>20.98</v>
      </c>
    </row>
    <row r="14" spans="1:3" x14ac:dyDescent="0.25">
      <c r="A14" s="42"/>
      <c r="B14" s="40" t="s">
        <v>36</v>
      </c>
      <c r="C14" s="26">
        <v>2.13</v>
      </c>
    </row>
    <row r="15" spans="1:3" ht="30" x14ac:dyDescent="0.25">
      <c r="A15" s="42"/>
      <c r="B15" s="45" t="s">
        <v>37</v>
      </c>
      <c r="C15" s="26">
        <v>3</v>
      </c>
    </row>
    <row r="16" spans="1:3" x14ac:dyDescent="0.25">
      <c r="A16" s="68"/>
      <c r="B16" s="40" t="s">
        <v>38</v>
      </c>
      <c r="C16" s="26">
        <v>1.5</v>
      </c>
    </row>
    <row r="17" spans="1:3" ht="18.75" x14ac:dyDescent="0.25">
      <c r="A17" s="20"/>
      <c r="B17" s="21" t="s">
        <v>39</v>
      </c>
      <c r="C17" s="22">
        <f>C7/C18*100</f>
        <v>101.17486931089262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2813.93</v>
      </c>
    </row>
    <row r="19" spans="1:3" ht="31.5" x14ac:dyDescent="0.3">
      <c r="A19" s="11">
        <v>2</v>
      </c>
      <c r="B19" s="15" t="s">
        <v>29</v>
      </c>
      <c r="C19" s="18">
        <v>2573.7199999999998</v>
      </c>
    </row>
    <row r="20" spans="1:3" ht="31.5" x14ac:dyDescent="0.3">
      <c r="A20" s="11">
        <v>3</v>
      </c>
      <c r="B20" s="19" t="s">
        <v>30</v>
      </c>
      <c r="C20" s="16">
        <v>189.29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50.92</v>
      </c>
    </row>
    <row r="22" spans="1:3" ht="30" x14ac:dyDescent="0.25">
      <c r="A22" s="42"/>
      <c r="B22" s="45" t="s">
        <v>32</v>
      </c>
      <c r="C22" s="26">
        <v>9</v>
      </c>
    </row>
    <row r="23" spans="1:3" x14ac:dyDescent="0.25">
      <c r="A23" s="42"/>
      <c r="B23" s="45" t="s">
        <v>33</v>
      </c>
      <c r="C23" s="26">
        <v>13.74</v>
      </c>
    </row>
    <row r="24" spans="1:3" ht="30" x14ac:dyDescent="0.25">
      <c r="A24" s="42"/>
      <c r="B24" s="45" t="s">
        <v>35</v>
      </c>
      <c r="C24" s="52">
        <v>20.86</v>
      </c>
    </row>
    <row r="25" spans="1:3" x14ac:dyDescent="0.25">
      <c r="A25" s="42"/>
      <c r="B25" s="40" t="s">
        <v>36</v>
      </c>
      <c r="C25" s="26">
        <v>1.84</v>
      </c>
    </row>
    <row r="26" spans="1:3" ht="30" x14ac:dyDescent="0.25">
      <c r="A26" s="42"/>
      <c r="B26" s="45" t="s">
        <v>37</v>
      </c>
      <c r="C26" s="26">
        <v>3</v>
      </c>
    </row>
    <row r="27" spans="1:3" x14ac:dyDescent="0.25">
      <c r="A27" s="70"/>
      <c r="B27" s="45" t="s">
        <v>85</v>
      </c>
      <c r="C27" s="26">
        <v>0.98</v>
      </c>
    </row>
    <row r="28" spans="1:3" x14ac:dyDescent="0.25">
      <c r="A28" s="68"/>
      <c r="B28" s="40" t="s">
        <v>38</v>
      </c>
      <c r="C28" s="26">
        <v>1.5</v>
      </c>
    </row>
    <row r="29" spans="1:3" x14ac:dyDescent="0.25">
      <c r="A29" s="27"/>
      <c r="B29" s="28" t="s">
        <v>41</v>
      </c>
      <c r="C29" s="16">
        <f>C30+C48+C66+C68+C69</f>
        <v>2765.0800000000004</v>
      </c>
    </row>
    <row r="30" spans="1:3" ht="20.25" x14ac:dyDescent="0.25">
      <c r="A30" s="30">
        <v>1</v>
      </c>
      <c r="B30" s="31" t="s">
        <v>42</v>
      </c>
      <c r="C30" s="16">
        <f>C31+C32+C33+C34+C35+C39+C45</f>
        <v>2085.0200000000004</v>
      </c>
    </row>
    <row r="31" spans="1:3" x14ac:dyDescent="0.25">
      <c r="A31" s="30">
        <v>2</v>
      </c>
      <c r="B31" s="15" t="s">
        <v>43</v>
      </c>
      <c r="C31" s="33">
        <v>521.51</v>
      </c>
    </row>
    <row r="32" spans="1:3" x14ac:dyDescent="0.25">
      <c r="A32" s="30">
        <v>4</v>
      </c>
      <c r="B32" s="36" t="s">
        <v>45</v>
      </c>
      <c r="C32" s="33">
        <v>727.14</v>
      </c>
    </row>
    <row r="33" spans="1:3" x14ac:dyDescent="0.25">
      <c r="A33" s="30">
        <v>5</v>
      </c>
      <c r="B33" s="36" t="s">
        <v>46</v>
      </c>
      <c r="C33" s="33">
        <v>125.31</v>
      </c>
    </row>
    <row r="34" spans="1:3" ht="47.25" x14ac:dyDescent="0.25">
      <c r="A34" s="30">
        <v>6</v>
      </c>
      <c r="B34" s="36" t="s">
        <v>47</v>
      </c>
      <c r="C34" s="33">
        <v>20.83</v>
      </c>
    </row>
    <row r="35" spans="1:3" x14ac:dyDescent="0.25">
      <c r="A35" s="30">
        <v>7</v>
      </c>
      <c r="B35" s="37" t="s">
        <v>48</v>
      </c>
      <c r="C35" s="33">
        <f>C36+C37+C38</f>
        <v>604.95000000000005</v>
      </c>
    </row>
    <row r="36" spans="1:3" x14ac:dyDescent="0.25">
      <c r="A36" s="30"/>
      <c r="B36" s="40" t="s">
        <v>50</v>
      </c>
      <c r="C36" s="33">
        <v>32.68</v>
      </c>
    </row>
    <row r="37" spans="1:3" ht="30" x14ac:dyDescent="0.25">
      <c r="A37" s="42"/>
      <c r="B37" s="40" t="s">
        <v>86</v>
      </c>
      <c r="C37" s="33">
        <v>46.79</v>
      </c>
    </row>
    <row r="38" spans="1:3" x14ac:dyDescent="0.25">
      <c r="A38" s="43"/>
      <c r="B38" s="40" t="s">
        <v>51</v>
      </c>
      <c r="C38" s="33">
        <v>525.48</v>
      </c>
    </row>
    <row r="39" spans="1:3" ht="47.25" x14ac:dyDescent="0.25">
      <c r="A39" s="30">
        <v>8</v>
      </c>
      <c r="B39" s="37" t="s">
        <v>54</v>
      </c>
      <c r="C39" s="16">
        <f t="shared" ref="C39" si="2">C40+C41+C42+C43+C44</f>
        <v>53.269999999999996</v>
      </c>
    </row>
    <row r="40" spans="1:3" x14ac:dyDescent="0.25">
      <c r="A40" s="30"/>
      <c r="B40" s="44" t="s">
        <v>55</v>
      </c>
      <c r="C40" s="33">
        <v>12.38</v>
      </c>
    </row>
    <row r="41" spans="1:3" x14ac:dyDescent="0.25">
      <c r="A41" s="30"/>
      <c r="B41" s="44" t="s">
        <v>56</v>
      </c>
      <c r="C41" s="33">
        <v>3.78</v>
      </c>
    </row>
    <row r="42" spans="1:3" x14ac:dyDescent="0.25">
      <c r="A42" s="30"/>
      <c r="B42" s="44" t="s">
        <v>57</v>
      </c>
      <c r="C42" s="33">
        <v>21.16</v>
      </c>
    </row>
    <row r="43" spans="1:3" x14ac:dyDescent="0.25">
      <c r="A43" s="30"/>
      <c r="B43" s="44" t="s">
        <v>58</v>
      </c>
      <c r="C43" s="33">
        <v>14.44</v>
      </c>
    </row>
    <row r="44" spans="1:3" x14ac:dyDescent="0.25">
      <c r="A44" s="30"/>
      <c r="B44" s="40" t="s">
        <v>59</v>
      </c>
      <c r="C44" s="33">
        <v>1.51</v>
      </c>
    </row>
    <row r="45" spans="1:3" x14ac:dyDescent="0.25">
      <c r="A45" s="30">
        <v>9</v>
      </c>
      <c r="B45" s="36" t="s">
        <v>60</v>
      </c>
      <c r="C45" s="46">
        <f t="shared" ref="C45" si="3">C46+C47</f>
        <v>32.01</v>
      </c>
    </row>
    <row r="46" spans="1:3" x14ac:dyDescent="0.25">
      <c r="A46" s="30"/>
      <c r="B46" s="45" t="s">
        <v>61</v>
      </c>
      <c r="C46" s="33">
        <v>26.31</v>
      </c>
    </row>
    <row r="47" spans="1:3" x14ac:dyDescent="0.25">
      <c r="A47" s="30"/>
      <c r="B47" s="45" t="s">
        <v>62</v>
      </c>
      <c r="C47" s="33">
        <v>5.7</v>
      </c>
    </row>
    <row r="48" spans="1:3" x14ac:dyDescent="0.25">
      <c r="A48" s="30">
        <v>10</v>
      </c>
      <c r="B48" s="15" t="s">
        <v>63</v>
      </c>
      <c r="C48" s="16">
        <f>C49+C50+C51+C52+C54</f>
        <v>448.86</v>
      </c>
    </row>
    <row r="49" spans="1:3" x14ac:dyDescent="0.25">
      <c r="A49" s="30">
        <v>11</v>
      </c>
      <c r="B49" s="15" t="s">
        <v>64</v>
      </c>
      <c r="C49" s="33">
        <v>111.35</v>
      </c>
    </row>
    <row r="50" spans="1:3" x14ac:dyDescent="0.25">
      <c r="A50" s="30">
        <v>12</v>
      </c>
      <c r="B50" s="47" t="s">
        <v>65</v>
      </c>
      <c r="C50" s="33">
        <v>236.83</v>
      </c>
    </row>
    <row r="51" spans="1:3" x14ac:dyDescent="0.25">
      <c r="A51" s="30">
        <v>13</v>
      </c>
      <c r="B51" s="47" t="s">
        <v>46</v>
      </c>
      <c r="C51" s="33">
        <v>71.52</v>
      </c>
    </row>
    <row r="52" spans="1:3" x14ac:dyDescent="0.25">
      <c r="A52" s="30">
        <v>14</v>
      </c>
      <c r="B52" s="37" t="s">
        <v>66</v>
      </c>
      <c r="C52" s="16">
        <f t="shared" ref="C52" si="4">C53</f>
        <v>5</v>
      </c>
    </row>
    <row r="53" spans="1:3" x14ac:dyDescent="0.25">
      <c r="A53" s="30"/>
      <c r="B53" s="47" t="s">
        <v>67</v>
      </c>
      <c r="C53" s="33">
        <v>5</v>
      </c>
    </row>
    <row r="54" spans="1:3" ht="31.5" x14ac:dyDescent="0.25">
      <c r="A54" s="30">
        <v>15</v>
      </c>
      <c r="B54" s="19" t="s">
        <v>68</v>
      </c>
      <c r="C54" s="16">
        <f t="shared" ref="C54" si="5">C55+C56+C57+C58+C59+C60+C61+C62+C63+C64+C65+C67</f>
        <v>24.16</v>
      </c>
    </row>
    <row r="55" spans="1:3" x14ac:dyDescent="0.25">
      <c r="A55" s="30"/>
      <c r="B55" s="45" t="s">
        <v>69</v>
      </c>
      <c r="C55" s="33">
        <v>0.47</v>
      </c>
    </row>
    <row r="56" spans="1:3" x14ac:dyDescent="0.25">
      <c r="A56" s="30"/>
      <c r="B56" s="45" t="s">
        <v>70</v>
      </c>
      <c r="C56" s="33">
        <v>6.98</v>
      </c>
    </row>
    <row r="57" spans="1:3" ht="30" x14ac:dyDescent="0.25">
      <c r="A57" s="30"/>
      <c r="B57" s="45" t="s">
        <v>71</v>
      </c>
      <c r="C57" s="33">
        <v>3.62</v>
      </c>
    </row>
    <row r="58" spans="1:3" ht="30" x14ac:dyDescent="0.25">
      <c r="A58" s="51"/>
      <c r="B58" s="45" t="s">
        <v>72</v>
      </c>
      <c r="C58" s="33">
        <v>1</v>
      </c>
    </row>
    <row r="59" spans="1:3" x14ac:dyDescent="0.25">
      <c r="A59" s="51"/>
      <c r="B59" s="45" t="s">
        <v>73</v>
      </c>
      <c r="C59" s="52">
        <v>0.43</v>
      </c>
    </row>
    <row r="60" spans="1:3" x14ac:dyDescent="0.25">
      <c r="A60" s="51"/>
      <c r="B60" s="45" t="s">
        <v>74</v>
      </c>
      <c r="C60" s="52">
        <v>3.44</v>
      </c>
    </row>
    <row r="61" spans="1:3" x14ac:dyDescent="0.25">
      <c r="A61" s="51"/>
      <c r="B61" s="45" t="s">
        <v>75</v>
      </c>
      <c r="C61" s="52">
        <v>0.54</v>
      </c>
    </row>
    <row r="62" spans="1:3" x14ac:dyDescent="0.25">
      <c r="A62" s="30"/>
      <c r="B62" s="45" t="s">
        <v>76</v>
      </c>
      <c r="C62" s="33">
        <v>2.5499999999999998</v>
      </c>
    </row>
    <row r="63" spans="1:3" x14ac:dyDescent="0.25">
      <c r="A63" s="30"/>
      <c r="B63" s="45" t="s">
        <v>77</v>
      </c>
      <c r="C63" s="33">
        <v>0.11</v>
      </c>
    </row>
    <row r="64" spans="1:3" x14ac:dyDescent="0.25">
      <c r="A64" s="30"/>
      <c r="B64" s="45" t="s">
        <v>78</v>
      </c>
      <c r="C64" s="33">
        <v>0.02</v>
      </c>
    </row>
    <row r="65" spans="1:3" x14ac:dyDescent="0.25">
      <c r="A65" s="53"/>
      <c r="B65" s="45" t="s">
        <v>79</v>
      </c>
      <c r="C65" s="33">
        <v>4.4400000000000004</v>
      </c>
    </row>
    <row r="66" spans="1:3" x14ac:dyDescent="0.25">
      <c r="A66" s="54"/>
      <c r="B66" s="45" t="s">
        <v>80</v>
      </c>
      <c r="C66" s="33">
        <v>21.64</v>
      </c>
    </row>
    <row r="67" spans="1:3" ht="30" x14ac:dyDescent="0.25">
      <c r="A67" s="54"/>
      <c r="B67" s="47" t="s">
        <v>81</v>
      </c>
      <c r="C67" s="33">
        <v>0.56000000000000005</v>
      </c>
    </row>
    <row r="68" spans="1:3" x14ac:dyDescent="0.25">
      <c r="A68" s="55">
        <v>18</v>
      </c>
      <c r="B68" s="36" t="s">
        <v>82</v>
      </c>
      <c r="C68" s="33">
        <v>28.9</v>
      </c>
    </row>
    <row r="69" spans="1:3" ht="31.5" x14ac:dyDescent="0.25">
      <c r="A69" s="56">
        <v>19</v>
      </c>
      <c r="B69" s="19" t="s">
        <v>30</v>
      </c>
      <c r="C69" s="32">
        <v>180.66</v>
      </c>
    </row>
    <row r="70" spans="1:3" ht="29.25" x14ac:dyDescent="0.25">
      <c r="A70" s="57"/>
      <c r="B70" s="58" t="s">
        <v>95</v>
      </c>
      <c r="C70" s="59">
        <f>C18-C29</f>
        <v>48.849999999999454</v>
      </c>
    </row>
    <row r="71" spans="1:3" ht="31.5" x14ac:dyDescent="0.25">
      <c r="A71" s="7"/>
      <c r="B71" s="64" t="s">
        <v>84</v>
      </c>
      <c r="C71" s="16">
        <v>440.72</v>
      </c>
    </row>
    <row r="72" spans="1:3" x14ac:dyDescent="0.25">
      <c r="C72" s="41"/>
    </row>
  </sheetData>
  <pageMargins left="0.7" right="0.7" top="0.35" bottom="0.75" header="0.3" footer="0.3"/>
  <pageSetup paperSize="9" scale="49" orientation="portrait" verticalDpi="0" r:id="rId1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view="pageBreakPreview" topLeftCell="A19" zoomScale="60" zoomScaleNormal="100" workbookViewId="0">
      <selection activeCell="C36" sqref="C36"/>
    </sheetView>
  </sheetViews>
  <sheetFormatPr defaultRowHeight="15.75" x14ac:dyDescent="0.25"/>
  <cols>
    <col min="1" max="1" width="6.85546875" style="1" customWidth="1"/>
    <col min="2" max="2" width="57.28515625" style="3" customWidth="1"/>
    <col min="3" max="3" width="32.285156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22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4.99</v>
      </c>
    </row>
    <row r="6" spans="1:3" ht="31.5" x14ac:dyDescent="0.25">
      <c r="A6" s="29"/>
      <c r="B6" s="35" t="s">
        <v>83</v>
      </c>
      <c r="C6" s="26">
        <v>217.42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1492.32</v>
      </c>
    </row>
    <row r="8" spans="1:3" ht="31.5" x14ac:dyDescent="0.3">
      <c r="A8" s="11">
        <v>2</v>
      </c>
      <c r="B8" s="15" t="s">
        <v>29</v>
      </c>
      <c r="C8" s="18">
        <v>1361.96</v>
      </c>
    </row>
    <row r="9" spans="1:3" ht="31.5" x14ac:dyDescent="0.3">
      <c r="A9" s="11">
        <v>3</v>
      </c>
      <c r="B9" s="19" t="s">
        <v>30</v>
      </c>
      <c r="C9" s="16">
        <v>99.06</v>
      </c>
    </row>
    <row r="10" spans="1:3" ht="20.25" x14ac:dyDescent="0.3">
      <c r="A10" s="11">
        <v>4</v>
      </c>
      <c r="B10" s="19" t="s">
        <v>31</v>
      </c>
      <c r="C10" s="16">
        <f>C11+C12+C13+C14+C15+C16</f>
        <v>31.3</v>
      </c>
    </row>
    <row r="11" spans="1:3" ht="30" x14ac:dyDescent="0.25">
      <c r="A11" s="42"/>
      <c r="B11" s="45" t="s">
        <v>32</v>
      </c>
      <c r="C11" s="26">
        <v>9.5</v>
      </c>
    </row>
    <row r="12" spans="1:3" x14ac:dyDescent="0.25">
      <c r="A12" s="42"/>
      <c r="B12" s="45" t="s">
        <v>33</v>
      </c>
      <c r="C12" s="26">
        <v>7.45</v>
      </c>
    </row>
    <row r="13" spans="1:3" ht="30" x14ac:dyDescent="0.25">
      <c r="A13" s="42"/>
      <c r="B13" s="45" t="s">
        <v>35</v>
      </c>
      <c r="C13" s="52">
        <v>10.96</v>
      </c>
    </row>
    <row r="14" spans="1:3" x14ac:dyDescent="0.25">
      <c r="A14" s="42"/>
      <c r="B14" s="40" t="s">
        <v>36</v>
      </c>
      <c r="C14" s="26">
        <v>1.29</v>
      </c>
    </row>
    <row r="15" spans="1:3" ht="30" x14ac:dyDescent="0.25">
      <c r="A15" s="42"/>
      <c r="B15" s="45" t="s">
        <v>37</v>
      </c>
      <c r="C15" s="26">
        <v>0.6</v>
      </c>
    </row>
    <row r="16" spans="1:3" x14ac:dyDescent="0.25">
      <c r="A16" s="68"/>
      <c r="B16" s="40" t="s">
        <v>38</v>
      </c>
      <c r="C16" s="26">
        <v>1.5</v>
      </c>
    </row>
    <row r="17" spans="1:3" ht="18.75" x14ac:dyDescent="0.25">
      <c r="A17" s="20"/>
      <c r="B17" s="21" t="s">
        <v>39</v>
      </c>
      <c r="C17" s="22">
        <f>C7/C18*100</f>
        <v>101.18740880168808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1474.808</v>
      </c>
    </row>
    <row r="19" spans="1:3" ht="31.5" x14ac:dyDescent="0.3">
      <c r="A19" s="11">
        <v>2</v>
      </c>
      <c r="B19" s="15" t="s">
        <v>29</v>
      </c>
      <c r="C19" s="18">
        <v>1344.8</v>
      </c>
    </row>
    <row r="20" spans="1:3" ht="31.5" x14ac:dyDescent="0.3">
      <c r="A20" s="11">
        <v>3</v>
      </c>
      <c r="B20" s="19" t="s">
        <v>30</v>
      </c>
      <c r="C20" s="16">
        <v>98.91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31.098000000000003</v>
      </c>
    </row>
    <row r="22" spans="1:3" ht="30" x14ac:dyDescent="0.25">
      <c r="A22" s="42"/>
      <c r="B22" s="45" t="s">
        <v>32</v>
      </c>
      <c r="C22" s="26">
        <v>9.5</v>
      </c>
    </row>
    <row r="23" spans="1:3" x14ac:dyDescent="0.25">
      <c r="A23" s="42"/>
      <c r="B23" s="45" t="s">
        <v>33</v>
      </c>
      <c r="C23" s="26">
        <v>7.1280000000000001</v>
      </c>
    </row>
    <row r="24" spans="1:3" ht="30" x14ac:dyDescent="0.25">
      <c r="A24" s="42"/>
      <c r="B24" s="45" t="s">
        <v>35</v>
      </c>
      <c r="C24" s="52">
        <v>10.9</v>
      </c>
    </row>
    <row r="25" spans="1:3" x14ac:dyDescent="0.25">
      <c r="A25" s="42"/>
      <c r="B25" s="40" t="s">
        <v>36</v>
      </c>
      <c r="C25" s="26">
        <v>0.96</v>
      </c>
    </row>
    <row r="26" spans="1:3" ht="30" x14ac:dyDescent="0.25">
      <c r="A26" s="42"/>
      <c r="B26" s="45" t="s">
        <v>37</v>
      </c>
      <c r="C26" s="26">
        <v>0.6</v>
      </c>
    </row>
    <row r="27" spans="1:3" x14ac:dyDescent="0.25">
      <c r="A27" s="70"/>
      <c r="B27" s="45" t="s">
        <v>85</v>
      </c>
      <c r="C27" s="26">
        <v>0.51</v>
      </c>
    </row>
    <row r="28" spans="1:3" x14ac:dyDescent="0.25">
      <c r="A28" s="68"/>
      <c r="B28" s="40" t="s">
        <v>38</v>
      </c>
      <c r="C28" s="26">
        <v>1.5</v>
      </c>
    </row>
    <row r="29" spans="1:3" x14ac:dyDescent="0.25">
      <c r="A29" s="27"/>
      <c r="B29" s="28" t="s">
        <v>41</v>
      </c>
      <c r="C29" s="16">
        <f>C30+C46+C64+C66+C67</f>
        <v>1153.96</v>
      </c>
    </row>
    <row r="30" spans="1:3" ht="20.25" x14ac:dyDescent="0.25">
      <c r="A30" s="30">
        <v>1</v>
      </c>
      <c r="B30" s="31" t="s">
        <v>42</v>
      </c>
      <c r="C30" s="16">
        <f>C31+C32+C33+C34+C35+C37+C43</f>
        <v>798.54000000000019</v>
      </c>
    </row>
    <row r="31" spans="1:3" x14ac:dyDescent="0.25">
      <c r="A31" s="30">
        <v>2</v>
      </c>
      <c r="B31" s="15" t="s">
        <v>43</v>
      </c>
      <c r="C31" s="33">
        <v>272.49</v>
      </c>
    </row>
    <row r="32" spans="1:3" x14ac:dyDescent="0.25">
      <c r="A32" s="30">
        <v>4</v>
      </c>
      <c r="B32" s="36" t="s">
        <v>45</v>
      </c>
      <c r="C32" s="33">
        <v>379.94</v>
      </c>
    </row>
    <row r="33" spans="1:3" x14ac:dyDescent="0.25">
      <c r="A33" s="30">
        <v>5</v>
      </c>
      <c r="B33" s="36" t="s">
        <v>46</v>
      </c>
      <c r="C33" s="33">
        <v>65.48</v>
      </c>
    </row>
    <row r="34" spans="1:3" ht="47.25" x14ac:dyDescent="0.25">
      <c r="A34" s="30">
        <v>6</v>
      </c>
      <c r="B34" s="36" t="s">
        <v>47</v>
      </c>
      <c r="C34" s="33">
        <v>10.89</v>
      </c>
    </row>
    <row r="35" spans="1:3" x14ac:dyDescent="0.25">
      <c r="A35" s="30">
        <v>7</v>
      </c>
      <c r="B35" s="37" t="s">
        <v>48</v>
      </c>
      <c r="C35" s="33">
        <f>C36</f>
        <v>24.45</v>
      </c>
    </row>
    <row r="36" spans="1:3" ht="30" x14ac:dyDescent="0.25">
      <c r="A36" s="42"/>
      <c r="B36" s="40" t="s">
        <v>86</v>
      </c>
      <c r="C36" s="33">
        <v>24.45</v>
      </c>
    </row>
    <row r="37" spans="1:3" ht="47.25" x14ac:dyDescent="0.25">
      <c r="A37" s="30">
        <v>8</v>
      </c>
      <c r="B37" s="37" t="s">
        <v>54</v>
      </c>
      <c r="C37" s="16">
        <f t="shared" ref="C37" si="2">C38+C39+C40+C41+C42</f>
        <v>27.84</v>
      </c>
    </row>
    <row r="38" spans="1:3" x14ac:dyDescent="0.25">
      <c r="A38" s="30"/>
      <c r="B38" s="44" t="s">
        <v>55</v>
      </c>
      <c r="C38" s="33">
        <v>6.47</v>
      </c>
    </row>
    <row r="39" spans="1:3" x14ac:dyDescent="0.25">
      <c r="A39" s="30"/>
      <c r="B39" s="44" t="s">
        <v>56</v>
      </c>
      <c r="C39" s="33">
        <v>1.97</v>
      </c>
    </row>
    <row r="40" spans="1:3" x14ac:dyDescent="0.25">
      <c r="A40" s="30"/>
      <c r="B40" s="44" t="s">
        <v>57</v>
      </c>
      <c r="C40" s="33">
        <v>11.06</v>
      </c>
    </row>
    <row r="41" spans="1:3" x14ac:dyDescent="0.25">
      <c r="A41" s="30"/>
      <c r="B41" s="44" t="s">
        <v>58</v>
      </c>
      <c r="C41" s="33">
        <v>7.55</v>
      </c>
    </row>
    <row r="42" spans="1:3" x14ac:dyDescent="0.25">
      <c r="A42" s="30"/>
      <c r="B42" s="40" t="s">
        <v>59</v>
      </c>
      <c r="C42" s="33">
        <v>0.79</v>
      </c>
    </row>
    <row r="43" spans="1:3" x14ac:dyDescent="0.25">
      <c r="A43" s="30">
        <v>9</v>
      </c>
      <c r="B43" s="36" t="s">
        <v>60</v>
      </c>
      <c r="C43" s="46">
        <f t="shared" ref="C43" si="3">C44+C45</f>
        <v>17.45</v>
      </c>
    </row>
    <row r="44" spans="1:3" x14ac:dyDescent="0.25">
      <c r="A44" s="30"/>
      <c r="B44" s="45" t="s">
        <v>61</v>
      </c>
      <c r="C44" s="33">
        <v>13.75</v>
      </c>
    </row>
    <row r="45" spans="1:3" x14ac:dyDescent="0.25">
      <c r="A45" s="30"/>
      <c r="B45" s="45" t="s">
        <v>62</v>
      </c>
      <c r="C45" s="33">
        <v>3.7</v>
      </c>
    </row>
    <row r="46" spans="1:3" x14ac:dyDescent="0.25">
      <c r="A46" s="30">
        <v>10</v>
      </c>
      <c r="B46" s="15" t="s">
        <v>63</v>
      </c>
      <c r="C46" s="16">
        <f>C47+C48+C49+C50+C52</f>
        <v>234.61</v>
      </c>
    </row>
    <row r="47" spans="1:3" x14ac:dyDescent="0.25">
      <c r="A47" s="30">
        <v>11</v>
      </c>
      <c r="B47" s="15" t="s">
        <v>64</v>
      </c>
      <c r="C47" s="33">
        <v>58.18</v>
      </c>
    </row>
    <row r="48" spans="1:3" x14ac:dyDescent="0.25">
      <c r="A48" s="30">
        <v>12</v>
      </c>
      <c r="B48" s="47" t="s">
        <v>65</v>
      </c>
      <c r="C48" s="33">
        <v>123.75</v>
      </c>
    </row>
    <row r="49" spans="1:3" x14ac:dyDescent="0.25">
      <c r="A49" s="30">
        <v>13</v>
      </c>
      <c r="B49" s="47" t="s">
        <v>46</v>
      </c>
      <c r="C49" s="33">
        <v>37.369999999999997</v>
      </c>
    </row>
    <row r="50" spans="1:3" x14ac:dyDescent="0.25">
      <c r="A50" s="30">
        <v>14</v>
      </c>
      <c r="B50" s="37" t="s">
        <v>66</v>
      </c>
      <c r="C50" s="16">
        <f t="shared" ref="C50" si="4">C51</f>
        <v>2.61</v>
      </c>
    </row>
    <row r="51" spans="1:3" x14ac:dyDescent="0.25">
      <c r="A51" s="30"/>
      <c r="B51" s="47" t="s">
        <v>67</v>
      </c>
      <c r="C51" s="33">
        <v>2.61</v>
      </c>
    </row>
    <row r="52" spans="1:3" ht="31.5" x14ac:dyDescent="0.25">
      <c r="A52" s="30">
        <v>15</v>
      </c>
      <c r="B52" s="19" t="s">
        <v>68</v>
      </c>
      <c r="C52" s="16">
        <f t="shared" ref="C52" si="5">C53+C54+C55+C56+C57+C58+C59+C60+C61+C62+C63+C65</f>
        <v>12.7</v>
      </c>
    </row>
    <row r="53" spans="1:3" x14ac:dyDescent="0.25">
      <c r="A53" s="30"/>
      <c r="B53" s="45" t="s">
        <v>69</v>
      </c>
      <c r="C53" s="33">
        <v>0.25</v>
      </c>
    </row>
    <row r="54" spans="1:3" x14ac:dyDescent="0.25">
      <c r="A54" s="30"/>
      <c r="B54" s="45" t="s">
        <v>70</v>
      </c>
      <c r="C54" s="33">
        <v>3.65</v>
      </c>
    </row>
    <row r="55" spans="1:3" ht="30" x14ac:dyDescent="0.25">
      <c r="A55" s="30"/>
      <c r="B55" s="45" t="s">
        <v>71</v>
      </c>
      <c r="C55" s="33">
        <v>1.89</v>
      </c>
    </row>
    <row r="56" spans="1:3" ht="30" x14ac:dyDescent="0.25">
      <c r="A56" s="51"/>
      <c r="B56" s="45" t="s">
        <v>72</v>
      </c>
      <c r="C56" s="33">
        <v>0.52</v>
      </c>
    </row>
    <row r="57" spans="1:3" x14ac:dyDescent="0.25">
      <c r="A57" s="51"/>
      <c r="B57" s="45" t="s">
        <v>73</v>
      </c>
      <c r="C57" s="52">
        <v>0.23</v>
      </c>
    </row>
    <row r="58" spans="1:3" x14ac:dyDescent="0.25">
      <c r="A58" s="51"/>
      <c r="B58" s="45" t="s">
        <v>74</v>
      </c>
      <c r="C58" s="52">
        <v>1.8</v>
      </c>
    </row>
    <row r="59" spans="1:3" x14ac:dyDescent="0.25">
      <c r="A59" s="51"/>
      <c r="B59" s="45" t="s">
        <v>75</v>
      </c>
      <c r="C59" s="52">
        <v>0.28000000000000003</v>
      </c>
    </row>
    <row r="60" spans="1:3" x14ac:dyDescent="0.25">
      <c r="A60" s="30"/>
      <c r="B60" s="45" t="s">
        <v>76</v>
      </c>
      <c r="C60" s="33">
        <v>1.33</v>
      </c>
    </row>
    <row r="61" spans="1:3" x14ac:dyDescent="0.25">
      <c r="A61" s="30"/>
      <c r="B61" s="45" t="s">
        <v>77</v>
      </c>
      <c r="C61" s="33">
        <v>0.12</v>
      </c>
    </row>
    <row r="62" spans="1:3" x14ac:dyDescent="0.25">
      <c r="A62" s="30"/>
      <c r="B62" s="45" t="s">
        <v>78</v>
      </c>
      <c r="C62" s="33">
        <v>0.02</v>
      </c>
    </row>
    <row r="63" spans="1:3" x14ac:dyDescent="0.25">
      <c r="A63" s="53"/>
      <c r="B63" s="45" t="s">
        <v>79</v>
      </c>
      <c r="C63" s="33">
        <v>2.3199999999999998</v>
      </c>
    </row>
    <row r="64" spans="1:3" x14ac:dyDescent="0.25">
      <c r="A64" s="54"/>
      <c r="B64" s="45" t="s">
        <v>80</v>
      </c>
      <c r="C64" s="33">
        <v>11.31</v>
      </c>
    </row>
    <row r="65" spans="1:3" ht="30" x14ac:dyDescent="0.25">
      <c r="A65" s="54"/>
      <c r="B65" s="47" t="s">
        <v>81</v>
      </c>
      <c r="C65" s="33">
        <v>0.28999999999999998</v>
      </c>
    </row>
    <row r="66" spans="1:3" x14ac:dyDescent="0.25">
      <c r="A66" s="55">
        <v>18</v>
      </c>
      <c r="B66" s="36" t="s">
        <v>82</v>
      </c>
      <c r="C66" s="33">
        <v>15.1</v>
      </c>
    </row>
    <row r="67" spans="1:3" ht="31.5" x14ac:dyDescent="0.25">
      <c r="A67" s="56">
        <v>19</v>
      </c>
      <c r="B67" s="19" t="s">
        <v>30</v>
      </c>
      <c r="C67" s="32">
        <v>94.4</v>
      </c>
    </row>
    <row r="68" spans="1:3" ht="29.25" x14ac:dyDescent="0.25">
      <c r="A68" s="57"/>
      <c r="B68" s="58" t="s">
        <v>95</v>
      </c>
      <c r="C68" s="59">
        <f>C18-C29</f>
        <v>320.84799999999996</v>
      </c>
    </row>
    <row r="69" spans="1:3" ht="31.5" x14ac:dyDescent="0.25">
      <c r="A69" s="7"/>
      <c r="B69" s="64" t="s">
        <v>84</v>
      </c>
      <c r="C69" s="16">
        <v>349.32</v>
      </c>
    </row>
    <row r="70" spans="1:3" x14ac:dyDescent="0.25">
      <c r="C70" s="41"/>
    </row>
  </sheetData>
  <pageMargins left="0.7" right="0.7" top="0.28999999999999998" bottom="0.28999999999999998" header="0.3" footer="0.3"/>
  <pageSetup paperSize="9" scale="54" orientation="portrait" verticalDpi="0" r:id="rId1"/>
  <rowBreaks count="1" manualBreakCount="1">
    <brk id="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81.28515625" style="3" customWidth="1"/>
    <col min="3" max="3" width="50.42578125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23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5.8</v>
      </c>
    </row>
    <row r="6" spans="1:3" ht="31.5" x14ac:dyDescent="0.25">
      <c r="A6" s="29"/>
      <c r="B6" s="35" t="s">
        <v>83</v>
      </c>
      <c r="C6" s="26">
        <v>505.01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1724.54</v>
      </c>
    </row>
    <row r="8" spans="1:3" ht="31.5" x14ac:dyDescent="0.3">
      <c r="A8" s="11">
        <v>2</v>
      </c>
      <c r="B8" s="15" t="s">
        <v>29</v>
      </c>
      <c r="C8" s="18">
        <v>1583.04</v>
      </c>
    </row>
    <row r="9" spans="1:3" ht="31.5" x14ac:dyDescent="0.3">
      <c r="A9" s="11">
        <v>3</v>
      </c>
      <c r="B9" s="19" t="s">
        <v>30</v>
      </c>
      <c r="C9" s="16">
        <v>115.14</v>
      </c>
    </row>
    <row r="10" spans="1:3" ht="20.25" x14ac:dyDescent="0.3">
      <c r="A10" s="11">
        <v>4</v>
      </c>
      <c r="B10" s="19" t="s">
        <v>31</v>
      </c>
      <c r="C10" s="16">
        <f>C11+C12+C13+C14+C15</f>
        <v>26.360000000000003</v>
      </c>
    </row>
    <row r="11" spans="1:3" x14ac:dyDescent="0.25">
      <c r="A11" s="42"/>
      <c r="B11" s="45" t="s">
        <v>33</v>
      </c>
      <c r="C11" s="26">
        <v>8.65</v>
      </c>
    </row>
    <row r="12" spans="1:3" ht="30" x14ac:dyDescent="0.25">
      <c r="A12" s="42"/>
      <c r="B12" s="45" t="s">
        <v>35</v>
      </c>
      <c r="C12" s="52">
        <v>12.74</v>
      </c>
    </row>
    <row r="13" spans="1:3" x14ac:dyDescent="0.25">
      <c r="A13" s="42"/>
      <c r="B13" s="40" t="s">
        <v>36</v>
      </c>
      <c r="C13" s="26">
        <v>2.17</v>
      </c>
    </row>
    <row r="14" spans="1:3" ht="30" x14ac:dyDescent="0.25">
      <c r="A14" s="42"/>
      <c r="B14" s="45" t="s">
        <v>37</v>
      </c>
      <c r="C14" s="26">
        <v>1.8</v>
      </c>
    </row>
    <row r="15" spans="1:3" x14ac:dyDescent="0.25">
      <c r="A15" s="68"/>
      <c r="B15" s="40" t="s">
        <v>38</v>
      </c>
      <c r="C15" s="26">
        <v>1</v>
      </c>
    </row>
    <row r="16" spans="1:3" ht="18.75" x14ac:dyDescent="0.25">
      <c r="A16" s="20"/>
      <c r="B16" s="21" t="s">
        <v>39</v>
      </c>
      <c r="C16" s="22">
        <f>C7/C17*100</f>
        <v>101.23153866021744</v>
      </c>
    </row>
    <row r="17" spans="1:3" ht="20.25" x14ac:dyDescent="0.3">
      <c r="A17" s="11">
        <v>1</v>
      </c>
      <c r="B17" s="12" t="s">
        <v>40</v>
      </c>
      <c r="C17" s="10">
        <f t="shared" ref="C17" si="1">C18+C19+C20</f>
        <v>1703.56</v>
      </c>
    </row>
    <row r="18" spans="1:3" ht="31.5" x14ac:dyDescent="0.3">
      <c r="A18" s="11">
        <v>2</v>
      </c>
      <c r="B18" s="15" t="s">
        <v>29</v>
      </c>
      <c r="C18" s="18">
        <v>1563.09</v>
      </c>
    </row>
    <row r="19" spans="1:3" ht="31.5" x14ac:dyDescent="0.3">
      <c r="A19" s="11">
        <v>3</v>
      </c>
      <c r="B19" s="19" t="s">
        <v>30</v>
      </c>
      <c r="C19" s="16">
        <v>114.96</v>
      </c>
    </row>
    <row r="20" spans="1:3" ht="20.25" x14ac:dyDescent="0.3">
      <c r="A20" s="11">
        <v>4</v>
      </c>
      <c r="B20" s="19" t="s">
        <v>31</v>
      </c>
      <c r="C20" s="16">
        <f>C21+C22+C23+C24+C25+C26</f>
        <v>25.509999999999998</v>
      </c>
    </row>
    <row r="21" spans="1:3" x14ac:dyDescent="0.25">
      <c r="A21" s="42"/>
      <c r="B21" s="45" t="s">
        <v>33</v>
      </c>
      <c r="C21" s="26">
        <v>8.34</v>
      </c>
    </row>
    <row r="22" spans="1:3" ht="30" x14ac:dyDescent="0.25">
      <c r="A22" s="42"/>
      <c r="B22" s="45" t="s">
        <v>35</v>
      </c>
      <c r="C22" s="52">
        <v>12.67</v>
      </c>
    </row>
    <row r="23" spans="1:3" x14ac:dyDescent="0.25">
      <c r="A23" s="42"/>
      <c r="B23" s="40" t="s">
        <v>36</v>
      </c>
      <c r="C23" s="26">
        <v>1.1100000000000001</v>
      </c>
    </row>
    <row r="24" spans="1:3" ht="30" x14ac:dyDescent="0.25">
      <c r="A24" s="42"/>
      <c r="B24" s="45" t="s">
        <v>37</v>
      </c>
      <c r="C24" s="26">
        <v>1.8</v>
      </c>
    </row>
    <row r="25" spans="1:3" x14ac:dyDescent="0.25">
      <c r="A25" s="70"/>
      <c r="B25" s="45" t="s">
        <v>85</v>
      </c>
      <c r="C25" s="26">
        <v>0.59</v>
      </c>
    </row>
    <row r="26" spans="1:3" x14ac:dyDescent="0.25">
      <c r="A26" s="68"/>
      <c r="B26" s="40" t="s">
        <v>38</v>
      </c>
      <c r="C26" s="26">
        <v>1</v>
      </c>
    </row>
    <row r="27" spans="1:3" x14ac:dyDescent="0.25">
      <c r="A27" s="27"/>
      <c r="B27" s="28" t="s">
        <v>41</v>
      </c>
      <c r="C27" s="16">
        <f>C28+C46+C64+C66+C67</f>
        <v>1932.0399999999997</v>
      </c>
    </row>
    <row r="28" spans="1:3" ht="20.25" x14ac:dyDescent="0.25">
      <c r="A28" s="30">
        <v>1</v>
      </c>
      <c r="B28" s="31" t="s">
        <v>42</v>
      </c>
      <c r="C28" s="16">
        <f>C29+C30+C31+C32+C33+C37+C43</f>
        <v>1518.7599999999998</v>
      </c>
    </row>
    <row r="29" spans="1:3" x14ac:dyDescent="0.25">
      <c r="A29" s="30">
        <v>2</v>
      </c>
      <c r="B29" s="15" t="s">
        <v>43</v>
      </c>
      <c r="C29" s="33">
        <v>316.73</v>
      </c>
    </row>
    <row r="30" spans="1:3" x14ac:dyDescent="0.25">
      <c r="A30" s="30">
        <v>4</v>
      </c>
      <c r="B30" s="36" t="s">
        <v>45</v>
      </c>
      <c r="C30" s="33">
        <v>441.62</v>
      </c>
    </row>
    <row r="31" spans="1:3" x14ac:dyDescent="0.25">
      <c r="A31" s="30">
        <v>5</v>
      </c>
      <c r="B31" s="36" t="s">
        <v>46</v>
      </c>
      <c r="C31" s="33">
        <v>76.099999999999994</v>
      </c>
    </row>
    <row r="32" spans="1:3" ht="47.25" x14ac:dyDescent="0.25">
      <c r="A32" s="30">
        <v>6</v>
      </c>
      <c r="B32" s="36" t="s">
        <v>47</v>
      </c>
      <c r="C32" s="33">
        <v>12.65</v>
      </c>
    </row>
    <row r="33" spans="1:3" x14ac:dyDescent="0.25">
      <c r="A33" s="30">
        <v>7</v>
      </c>
      <c r="B33" s="37" t="s">
        <v>48</v>
      </c>
      <c r="C33" s="33">
        <f>C34+C35+C36</f>
        <v>619.82999999999993</v>
      </c>
    </row>
    <row r="34" spans="1:3" x14ac:dyDescent="0.25">
      <c r="A34" s="30"/>
      <c r="B34" s="40" t="s">
        <v>49</v>
      </c>
      <c r="C34" s="33">
        <v>37.65</v>
      </c>
    </row>
    <row r="35" spans="1:3" x14ac:dyDescent="0.25">
      <c r="A35" s="30"/>
      <c r="B35" s="40" t="s">
        <v>50</v>
      </c>
      <c r="C35" s="33">
        <v>553.77</v>
      </c>
    </row>
    <row r="36" spans="1:3" ht="30" x14ac:dyDescent="0.25">
      <c r="A36" s="42"/>
      <c r="B36" s="40" t="s">
        <v>86</v>
      </c>
      <c r="C36" s="33">
        <v>28.41</v>
      </c>
    </row>
    <row r="37" spans="1:3" ht="47.25" x14ac:dyDescent="0.25">
      <c r="A37" s="30">
        <v>8</v>
      </c>
      <c r="B37" s="37" t="s">
        <v>54</v>
      </c>
      <c r="C37" s="16">
        <f t="shared" ref="C37" si="2">C38+C39+C40+C41+C42</f>
        <v>32.349999999999994</v>
      </c>
    </row>
    <row r="38" spans="1:3" x14ac:dyDescent="0.25">
      <c r="A38" s="30"/>
      <c r="B38" s="44" t="s">
        <v>55</v>
      </c>
      <c r="C38" s="33">
        <v>7.52</v>
      </c>
    </row>
    <row r="39" spans="1:3" x14ac:dyDescent="0.25">
      <c r="A39" s="30"/>
      <c r="B39" s="44" t="s">
        <v>56</v>
      </c>
      <c r="C39" s="33">
        <v>2.29</v>
      </c>
    </row>
    <row r="40" spans="1:3" x14ac:dyDescent="0.25">
      <c r="A40" s="30"/>
      <c r="B40" s="44" t="s">
        <v>57</v>
      </c>
      <c r="C40" s="33">
        <v>12.85</v>
      </c>
    </row>
    <row r="41" spans="1:3" x14ac:dyDescent="0.25">
      <c r="A41" s="30"/>
      <c r="B41" s="44" t="s">
        <v>58</v>
      </c>
      <c r="C41" s="33">
        <v>8.77</v>
      </c>
    </row>
    <row r="42" spans="1:3" x14ac:dyDescent="0.25">
      <c r="A42" s="30"/>
      <c r="B42" s="40" t="s">
        <v>59</v>
      </c>
      <c r="C42" s="33">
        <v>0.92</v>
      </c>
    </row>
    <row r="43" spans="1:3" x14ac:dyDescent="0.25">
      <c r="A43" s="30">
        <v>9</v>
      </c>
      <c r="B43" s="36" t="s">
        <v>60</v>
      </c>
      <c r="C43" s="46">
        <f t="shared" ref="C43" si="3">C44+C45</f>
        <v>19.48</v>
      </c>
    </row>
    <row r="44" spans="1:3" x14ac:dyDescent="0.25">
      <c r="A44" s="30"/>
      <c r="B44" s="45" t="s">
        <v>61</v>
      </c>
      <c r="C44" s="33">
        <v>15.98</v>
      </c>
    </row>
    <row r="45" spans="1:3" x14ac:dyDescent="0.25">
      <c r="A45" s="30"/>
      <c r="B45" s="45" t="s">
        <v>62</v>
      </c>
      <c r="C45" s="33">
        <v>3.5</v>
      </c>
    </row>
    <row r="46" spans="1:3" x14ac:dyDescent="0.25">
      <c r="A46" s="30">
        <v>10</v>
      </c>
      <c r="B46" s="15" t="s">
        <v>63</v>
      </c>
      <c r="C46" s="16">
        <f>C47+C48+C49+C50+C52</f>
        <v>272.81</v>
      </c>
    </row>
    <row r="47" spans="1:3" x14ac:dyDescent="0.25">
      <c r="A47" s="30">
        <v>11</v>
      </c>
      <c r="B47" s="15" t="s">
        <v>64</v>
      </c>
      <c r="C47" s="33">
        <v>67.63</v>
      </c>
    </row>
    <row r="48" spans="1:3" x14ac:dyDescent="0.25">
      <c r="A48" s="30">
        <v>12</v>
      </c>
      <c r="B48" s="47" t="s">
        <v>65</v>
      </c>
      <c r="C48" s="33">
        <v>143.83000000000001</v>
      </c>
    </row>
    <row r="49" spans="1:3" x14ac:dyDescent="0.25">
      <c r="A49" s="30">
        <v>13</v>
      </c>
      <c r="B49" s="47" t="s">
        <v>46</v>
      </c>
      <c r="C49" s="33">
        <v>43.44</v>
      </c>
    </row>
    <row r="50" spans="1:3" x14ac:dyDescent="0.25">
      <c r="A50" s="30">
        <v>14</v>
      </c>
      <c r="B50" s="37" t="s">
        <v>66</v>
      </c>
      <c r="C50" s="16">
        <f t="shared" ref="C50" si="4">C51</f>
        <v>3.04</v>
      </c>
    </row>
    <row r="51" spans="1:3" x14ac:dyDescent="0.25">
      <c r="A51" s="30"/>
      <c r="B51" s="47" t="s">
        <v>67</v>
      </c>
      <c r="C51" s="33">
        <v>3.04</v>
      </c>
    </row>
    <row r="52" spans="1:3" ht="31.5" x14ac:dyDescent="0.25">
      <c r="A52" s="30">
        <v>15</v>
      </c>
      <c r="B52" s="19" t="s">
        <v>68</v>
      </c>
      <c r="C52" s="16">
        <f t="shared" ref="C52" si="5">C53+C54+C55+C56+C57+C58+C59+C60+C61+C62+C63+C65</f>
        <v>14.870000000000001</v>
      </c>
    </row>
    <row r="53" spans="1:3" x14ac:dyDescent="0.25">
      <c r="A53" s="30"/>
      <c r="B53" s="45" t="s">
        <v>69</v>
      </c>
      <c r="C53" s="33">
        <v>0.28000000000000003</v>
      </c>
    </row>
    <row r="54" spans="1:3" x14ac:dyDescent="0.25">
      <c r="A54" s="30"/>
      <c r="B54" s="45" t="s">
        <v>70</v>
      </c>
      <c r="C54" s="33">
        <v>4.24</v>
      </c>
    </row>
    <row r="55" spans="1:3" ht="30" x14ac:dyDescent="0.25">
      <c r="A55" s="30"/>
      <c r="B55" s="45" t="s">
        <v>71</v>
      </c>
      <c r="C55" s="33">
        <v>2.2000000000000002</v>
      </c>
    </row>
    <row r="56" spans="1:3" ht="30" x14ac:dyDescent="0.25">
      <c r="A56" s="51"/>
      <c r="B56" s="45" t="s">
        <v>72</v>
      </c>
      <c r="C56" s="33">
        <v>0.61</v>
      </c>
    </row>
    <row r="57" spans="1:3" x14ac:dyDescent="0.25">
      <c r="A57" s="51"/>
      <c r="B57" s="45" t="s">
        <v>73</v>
      </c>
      <c r="C57" s="52">
        <v>0.26</v>
      </c>
    </row>
    <row r="58" spans="1:3" x14ac:dyDescent="0.25">
      <c r="A58" s="51"/>
      <c r="B58" s="45" t="s">
        <v>74</v>
      </c>
      <c r="C58" s="52">
        <v>2.09</v>
      </c>
    </row>
    <row r="59" spans="1:3" x14ac:dyDescent="0.25">
      <c r="A59" s="51"/>
      <c r="B59" s="45" t="s">
        <v>75</v>
      </c>
      <c r="C59" s="52">
        <v>0.33</v>
      </c>
    </row>
    <row r="60" spans="1:3" x14ac:dyDescent="0.25">
      <c r="A60" s="30"/>
      <c r="B60" s="45" t="s">
        <v>76</v>
      </c>
      <c r="C60" s="33">
        <v>1.55</v>
      </c>
    </row>
    <row r="61" spans="1:3" x14ac:dyDescent="0.25">
      <c r="A61" s="30"/>
      <c r="B61" s="45" t="s">
        <v>77</v>
      </c>
      <c r="C61" s="33">
        <v>0.26</v>
      </c>
    </row>
    <row r="62" spans="1:3" x14ac:dyDescent="0.25">
      <c r="A62" s="30"/>
      <c r="B62" s="45" t="s">
        <v>78</v>
      </c>
      <c r="C62" s="33">
        <v>0.01</v>
      </c>
    </row>
    <row r="63" spans="1:3" x14ac:dyDescent="0.25">
      <c r="A63" s="53"/>
      <c r="B63" s="45" t="s">
        <v>79</v>
      </c>
      <c r="C63" s="33">
        <v>2.7</v>
      </c>
    </row>
    <row r="64" spans="1:3" x14ac:dyDescent="0.25">
      <c r="A64" s="54"/>
      <c r="B64" s="45" t="s">
        <v>80</v>
      </c>
      <c r="C64" s="33">
        <v>13.14</v>
      </c>
    </row>
    <row r="65" spans="1:3" ht="30" x14ac:dyDescent="0.25">
      <c r="A65" s="54"/>
      <c r="B65" s="47" t="s">
        <v>81</v>
      </c>
      <c r="C65" s="33">
        <v>0.34</v>
      </c>
    </row>
    <row r="66" spans="1:3" x14ac:dyDescent="0.25">
      <c r="A66" s="55">
        <v>18</v>
      </c>
      <c r="B66" s="36" t="s">
        <v>82</v>
      </c>
      <c r="C66" s="33">
        <v>17.600000000000001</v>
      </c>
    </row>
    <row r="67" spans="1:3" ht="31.5" x14ac:dyDescent="0.25">
      <c r="A67" s="56">
        <v>19</v>
      </c>
      <c r="B67" s="19" t="s">
        <v>30</v>
      </c>
      <c r="C67" s="32">
        <v>109.73</v>
      </c>
    </row>
    <row r="68" spans="1:3" ht="29.25" x14ac:dyDescent="0.25">
      <c r="A68" s="57"/>
      <c r="B68" s="58" t="s">
        <v>95</v>
      </c>
      <c r="C68" s="59">
        <f>C17-C27</f>
        <v>-228.47999999999979</v>
      </c>
    </row>
    <row r="69" spans="1:3" ht="31.5" x14ac:dyDescent="0.25">
      <c r="A69" s="7"/>
      <c r="B69" s="64" t="s">
        <v>84</v>
      </c>
      <c r="C69" s="16">
        <v>256.25</v>
      </c>
    </row>
    <row r="70" spans="1:3" x14ac:dyDescent="0.25">
      <c r="C70" s="41"/>
    </row>
  </sheetData>
  <pageMargins left="0.7" right="0.7" top="0.32" bottom="0.2" header="0.3" footer="0.2"/>
  <pageSetup paperSize="9" scale="56" orientation="portrait" verticalDpi="0" r:id="rId1"/>
  <rowBreaks count="1" manualBreakCount="1">
    <brk id="6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view="pageBreakPreview" zoomScale="60" zoomScaleNormal="100" workbookViewId="0">
      <selection activeCell="C11" sqref="C11"/>
    </sheetView>
  </sheetViews>
  <sheetFormatPr defaultRowHeight="15.75" x14ac:dyDescent="0.25"/>
  <cols>
    <col min="1" max="1" width="6.85546875" style="1" customWidth="1"/>
    <col min="2" max="2" width="85.7109375" style="3" customWidth="1"/>
    <col min="3" max="3" width="58" style="3" customWidth="1"/>
  </cols>
  <sheetData>
    <row r="1" spans="1:3" ht="31.5" x14ac:dyDescent="0.25">
      <c r="B1" s="2" t="s">
        <v>94</v>
      </c>
    </row>
    <row r="2" spans="1:3" x14ac:dyDescent="0.25">
      <c r="B2" s="62"/>
    </row>
    <row r="3" spans="1:3" ht="31.5" x14ac:dyDescent="0.25">
      <c r="A3" s="7"/>
      <c r="B3" s="64"/>
      <c r="C3" s="64" t="s">
        <v>15</v>
      </c>
    </row>
    <row r="4" spans="1:3" ht="31.5" x14ac:dyDescent="0.25">
      <c r="A4" s="8" t="s">
        <v>24</v>
      </c>
      <c r="B4" s="9" t="s">
        <v>25</v>
      </c>
      <c r="C4" s="9" t="s">
        <v>26</v>
      </c>
    </row>
    <row r="5" spans="1:3" x14ac:dyDescent="0.25">
      <c r="A5" s="7"/>
      <c r="B5" s="64" t="s">
        <v>27</v>
      </c>
      <c r="C5" s="64">
        <v>11.05</v>
      </c>
    </row>
    <row r="6" spans="1:3" ht="31.5" x14ac:dyDescent="0.25">
      <c r="A6" s="29"/>
      <c r="B6" s="35" t="s">
        <v>83</v>
      </c>
      <c r="C6" s="26">
        <v>514.48</v>
      </c>
    </row>
    <row r="7" spans="1:3" ht="20.25" x14ac:dyDescent="0.3">
      <c r="A7" s="11">
        <v>1</v>
      </c>
      <c r="B7" s="12" t="s">
        <v>28</v>
      </c>
      <c r="C7" s="10">
        <f t="shared" ref="C7" si="0">C8+C9+C10</f>
        <v>3429.34</v>
      </c>
    </row>
    <row r="8" spans="1:3" ht="31.5" x14ac:dyDescent="0.3">
      <c r="A8" s="11">
        <v>2</v>
      </c>
      <c r="B8" s="15" t="s">
        <v>29</v>
      </c>
      <c r="C8" s="18">
        <v>3015.96</v>
      </c>
    </row>
    <row r="9" spans="1:3" ht="31.5" x14ac:dyDescent="0.3">
      <c r="A9" s="11">
        <v>3</v>
      </c>
      <c r="B9" s="19" t="s">
        <v>30</v>
      </c>
      <c r="C9" s="16">
        <v>219.36</v>
      </c>
    </row>
    <row r="10" spans="1:3" ht="20.25" x14ac:dyDescent="0.3">
      <c r="A10" s="11">
        <v>4</v>
      </c>
      <c r="B10" s="19" t="s">
        <v>31</v>
      </c>
      <c r="C10" s="16">
        <f>C11+C12+C13+C14+C15+C16</f>
        <v>194.02</v>
      </c>
    </row>
    <row r="11" spans="1:3" ht="30" x14ac:dyDescent="0.25">
      <c r="A11" s="42"/>
      <c r="B11" s="45" t="s">
        <v>32</v>
      </c>
      <c r="C11" s="26">
        <v>145.6</v>
      </c>
    </row>
    <row r="12" spans="1:3" x14ac:dyDescent="0.25">
      <c r="A12" s="42"/>
      <c r="B12" s="45" t="s">
        <v>33</v>
      </c>
      <c r="C12" s="26">
        <v>16.489999999999998</v>
      </c>
    </row>
    <row r="13" spans="1:3" ht="30" x14ac:dyDescent="0.25">
      <c r="A13" s="42"/>
      <c r="B13" s="45" t="s">
        <v>35</v>
      </c>
      <c r="C13" s="52">
        <v>24.28</v>
      </c>
    </row>
    <row r="14" spans="1:3" x14ac:dyDescent="0.25">
      <c r="A14" s="42"/>
      <c r="B14" s="40" t="s">
        <v>36</v>
      </c>
      <c r="C14" s="26">
        <v>1.24</v>
      </c>
    </row>
    <row r="15" spans="1:3" ht="30" x14ac:dyDescent="0.25">
      <c r="A15" s="42"/>
      <c r="B15" s="45" t="s">
        <v>37</v>
      </c>
      <c r="C15" s="26">
        <v>3.6</v>
      </c>
    </row>
    <row r="16" spans="1:3" x14ac:dyDescent="0.25">
      <c r="A16" s="68"/>
      <c r="B16" s="40" t="s">
        <v>38</v>
      </c>
      <c r="C16" s="26">
        <v>2.81</v>
      </c>
    </row>
    <row r="17" spans="1:3" ht="18.75" x14ac:dyDescent="0.25">
      <c r="A17" s="20"/>
      <c r="B17" s="21" t="s">
        <v>39</v>
      </c>
      <c r="C17" s="22">
        <f>C7/C18*100</f>
        <v>101.09277858189354</v>
      </c>
    </row>
    <row r="18" spans="1:3" ht="20.25" x14ac:dyDescent="0.3">
      <c r="A18" s="11">
        <v>1</v>
      </c>
      <c r="B18" s="12" t="s">
        <v>40</v>
      </c>
      <c r="C18" s="10">
        <f t="shared" ref="C18" si="1">C19+C20+C21</f>
        <v>3392.27</v>
      </c>
    </row>
    <row r="19" spans="1:3" ht="31.5" x14ac:dyDescent="0.3">
      <c r="A19" s="11">
        <v>2</v>
      </c>
      <c r="B19" s="15" t="s">
        <v>29</v>
      </c>
      <c r="C19" s="18">
        <v>2977.96</v>
      </c>
    </row>
    <row r="20" spans="1:3" ht="31.5" x14ac:dyDescent="0.3">
      <c r="A20" s="11">
        <v>3</v>
      </c>
      <c r="B20" s="19" t="s">
        <v>30</v>
      </c>
      <c r="C20" s="16">
        <v>219.02</v>
      </c>
    </row>
    <row r="21" spans="1:3" ht="20.25" x14ac:dyDescent="0.3">
      <c r="A21" s="11">
        <v>4</v>
      </c>
      <c r="B21" s="19" t="s">
        <v>31</v>
      </c>
      <c r="C21" s="16">
        <f>C22+C23+C24+C25+C26+C27+C28</f>
        <v>195.29</v>
      </c>
    </row>
    <row r="22" spans="1:3" ht="30" x14ac:dyDescent="0.25">
      <c r="A22" s="42"/>
      <c r="B22" s="45" t="s">
        <v>32</v>
      </c>
      <c r="C22" s="26">
        <v>145.6</v>
      </c>
    </row>
    <row r="23" spans="1:3" x14ac:dyDescent="0.25">
      <c r="A23" s="42"/>
      <c r="B23" s="45" t="s">
        <v>33</v>
      </c>
      <c r="C23" s="26">
        <v>15.9</v>
      </c>
    </row>
    <row r="24" spans="1:3" ht="30" x14ac:dyDescent="0.25">
      <c r="A24" s="42"/>
      <c r="B24" s="45" t="s">
        <v>35</v>
      </c>
      <c r="C24" s="52">
        <v>24.13</v>
      </c>
    </row>
    <row r="25" spans="1:3" x14ac:dyDescent="0.25">
      <c r="A25" s="42"/>
      <c r="B25" s="40" t="s">
        <v>36</v>
      </c>
      <c r="C25" s="26">
        <v>2.12</v>
      </c>
    </row>
    <row r="26" spans="1:3" ht="30" x14ac:dyDescent="0.25">
      <c r="A26" s="42"/>
      <c r="B26" s="45" t="s">
        <v>37</v>
      </c>
      <c r="C26" s="26">
        <v>3.6</v>
      </c>
    </row>
    <row r="27" spans="1:3" x14ac:dyDescent="0.25">
      <c r="A27" s="70"/>
      <c r="B27" s="45" t="s">
        <v>85</v>
      </c>
      <c r="C27" s="26">
        <v>1.1299999999999999</v>
      </c>
    </row>
    <row r="28" spans="1:3" x14ac:dyDescent="0.25">
      <c r="A28" s="68"/>
      <c r="B28" s="40" t="s">
        <v>38</v>
      </c>
      <c r="C28" s="26">
        <v>2.81</v>
      </c>
    </row>
    <row r="29" spans="1:3" x14ac:dyDescent="0.25">
      <c r="A29" s="27"/>
      <c r="B29" s="28" t="s">
        <v>41</v>
      </c>
      <c r="C29" s="16">
        <f>C30+C50+C68+C70+C71</f>
        <v>4277.42</v>
      </c>
    </row>
    <row r="30" spans="1:3" ht="20.25" x14ac:dyDescent="0.25">
      <c r="A30" s="30">
        <v>1</v>
      </c>
      <c r="B30" s="31" t="s">
        <v>42</v>
      </c>
      <c r="C30" s="16">
        <f>C31+C32+C33+C34+C35+C41+C47</f>
        <v>3490.3900000000003</v>
      </c>
    </row>
    <row r="31" spans="1:3" x14ac:dyDescent="0.25">
      <c r="A31" s="30">
        <v>2</v>
      </c>
      <c r="B31" s="15" t="s">
        <v>43</v>
      </c>
      <c r="C31" s="33">
        <v>603.41999999999996</v>
      </c>
    </row>
    <row r="32" spans="1:3" x14ac:dyDescent="0.25">
      <c r="A32" s="30">
        <v>4</v>
      </c>
      <c r="B32" s="36" t="s">
        <v>45</v>
      </c>
      <c r="C32" s="33">
        <v>841.35</v>
      </c>
    </row>
    <row r="33" spans="1:3" x14ac:dyDescent="0.25">
      <c r="A33" s="30">
        <v>5</v>
      </c>
      <c r="B33" s="36" t="s">
        <v>46</v>
      </c>
      <c r="C33" s="33">
        <v>144.99</v>
      </c>
    </row>
    <row r="34" spans="1:3" ht="47.25" x14ac:dyDescent="0.25">
      <c r="A34" s="30">
        <v>6</v>
      </c>
      <c r="B34" s="36" t="s">
        <v>47</v>
      </c>
      <c r="C34" s="33">
        <v>24.11</v>
      </c>
    </row>
    <row r="35" spans="1:3" x14ac:dyDescent="0.25">
      <c r="A35" s="30">
        <v>7</v>
      </c>
      <c r="B35" s="37" t="s">
        <v>48</v>
      </c>
      <c r="C35" s="33">
        <f>C36+C37+C38+C39+C40</f>
        <v>1777.8500000000001</v>
      </c>
    </row>
    <row r="36" spans="1:3" x14ac:dyDescent="0.25">
      <c r="A36" s="30"/>
      <c r="B36" s="40" t="s">
        <v>49</v>
      </c>
      <c r="C36" s="33">
        <v>37.65</v>
      </c>
    </row>
    <row r="37" spans="1:3" x14ac:dyDescent="0.25">
      <c r="A37" s="30"/>
      <c r="B37" s="40" t="s">
        <v>50</v>
      </c>
      <c r="C37" s="33">
        <v>155.88</v>
      </c>
    </row>
    <row r="38" spans="1:3" ht="30" x14ac:dyDescent="0.25">
      <c r="A38" s="42"/>
      <c r="B38" s="40" t="s">
        <v>86</v>
      </c>
      <c r="C38" s="33">
        <v>54.13</v>
      </c>
    </row>
    <row r="39" spans="1:3" x14ac:dyDescent="0.25">
      <c r="A39" s="43"/>
      <c r="B39" s="40" t="s">
        <v>51</v>
      </c>
      <c r="C39" s="33">
        <v>890</v>
      </c>
    </row>
    <row r="40" spans="1:3" x14ac:dyDescent="0.25">
      <c r="A40" s="30"/>
      <c r="B40" s="40" t="s">
        <v>53</v>
      </c>
      <c r="C40" s="33">
        <v>640.19000000000005</v>
      </c>
    </row>
    <row r="41" spans="1:3" ht="47.25" x14ac:dyDescent="0.25">
      <c r="A41" s="30">
        <v>8</v>
      </c>
      <c r="B41" s="37" t="s">
        <v>54</v>
      </c>
      <c r="C41" s="16">
        <f t="shared" ref="C41" si="2">C42+C43+C44+C45+C46</f>
        <v>61.63</v>
      </c>
    </row>
    <row r="42" spans="1:3" x14ac:dyDescent="0.25">
      <c r="A42" s="30"/>
      <c r="B42" s="44" t="s">
        <v>55</v>
      </c>
      <c r="C42" s="33">
        <v>14.32</v>
      </c>
    </row>
    <row r="43" spans="1:3" x14ac:dyDescent="0.25">
      <c r="A43" s="30"/>
      <c r="B43" s="44" t="s">
        <v>56</v>
      </c>
      <c r="C43" s="33">
        <v>4.37</v>
      </c>
    </row>
    <row r="44" spans="1:3" x14ac:dyDescent="0.25">
      <c r="A44" s="30"/>
      <c r="B44" s="44" t="s">
        <v>57</v>
      </c>
      <c r="C44" s="33">
        <v>24.48</v>
      </c>
    </row>
    <row r="45" spans="1:3" x14ac:dyDescent="0.25">
      <c r="A45" s="30"/>
      <c r="B45" s="44" t="s">
        <v>58</v>
      </c>
      <c r="C45" s="33">
        <v>16.71</v>
      </c>
    </row>
    <row r="46" spans="1:3" x14ac:dyDescent="0.25">
      <c r="A46" s="30"/>
      <c r="B46" s="40" t="s">
        <v>59</v>
      </c>
      <c r="C46" s="33">
        <v>1.75</v>
      </c>
    </row>
    <row r="47" spans="1:3" x14ac:dyDescent="0.25">
      <c r="A47" s="30">
        <v>9</v>
      </c>
      <c r="B47" s="36" t="s">
        <v>60</v>
      </c>
      <c r="C47" s="46">
        <f t="shared" ref="C47" si="3">C48+C49</f>
        <v>37.04</v>
      </c>
    </row>
    <row r="48" spans="1:3" x14ac:dyDescent="0.25">
      <c r="A48" s="30"/>
      <c r="B48" s="45" t="s">
        <v>61</v>
      </c>
      <c r="C48" s="33">
        <v>30.44</v>
      </c>
    </row>
    <row r="49" spans="1:3" x14ac:dyDescent="0.25">
      <c r="A49" s="30"/>
      <c r="B49" s="45" t="s">
        <v>62</v>
      </c>
      <c r="C49" s="33">
        <v>6.6</v>
      </c>
    </row>
    <row r="50" spans="1:3" x14ac:dyDescent="0.25">
      <c r="A50" s="30">
        <v>10</v>
      </c>
      <c r="B50" s="15" t="s">
        <v>63</v>
      </c>
      <c r="C50" s="16">
        <f>C51+C52+C53+C54+C56</f>
        <v>519.44999999999993</v>
      </c>
    </row>
    <row r="51" spans="1:3" x14ac:dyDescent="0.25">
      <c r="A51" s="30">
        <v>11</v>
      </c>
      <c r="B51" s="15" t="s">
        <v>64</v>
      </c>
      <c r="C51" s="33">
        <v>128.84</v>
      </c>
    </row>
    <row r="52" spans="1:3" x14ac:dyDescent="0.25">
      <c r="A52" s="30">
        <v>12</v>
      </c>
      <c r="B52" s="47" t="s">
        <v>65</v>
      </c>
      <c r="C52" s="33">
        <v>274.02</v>
      </c>
    </row>
    <row r="53" spans="1:3" x14ac:dyDescent="0.25">
      <c r="A53" s="30">
        <v>13</v>
      </c>
      <c r="B53" s="47" t="s">
        <v>46</v>
      </c>
      <c r="C53" s="33">
        <v>82.76</v>
      </c>
    </row>
    <row r="54" spans="1:3" x14ac:dyDescent="0.25">
      <c r="A54" s="30">
        <v>14</v>
      </c>
      <c r="B54" s="37" t="s">
        <v>66</v>
      </c>
      <c r="C54" s="16">
        <f t="shared" ref="C54" si="4">C55</f>
        <v>5.78</v>
      </c>
    </row>
    <row r="55" spans="1:3" x14ac:dyDescent="0.25">
      <c r="A55" s="30"/>
      <c r="B55" s="47" t="s">
        <v>67</v>
      </c>
      <c r="C55" s="33">
        <v>5.78</v>
      </c>
    </row>
    <row r="56" spans="1:3" ht="31.5" x14ac:dyDescent="0.25">
      <c r="A56" s="30">
        <v>15</v>
      </c>
      <c r="B56" s="19" t="s">
        <v>68</v>
      </c>
      <c r="C56" s="16">
        <f t="shared" ref="C56" si="5">C57+C58+C59+C60+C61+C62+C63+C64+C65+C66+C67+C69</f>
        <v>28.05</v>
      </c>
    </row>
    <row r="57" spans="1:3" x14ac:dyDescent="0.25">
      <c r="A57" s="30"/>
      <c r="B57" s="45" t="s">
        <v>69</v>
      </c>
      <c r="C57" s="33">
        <v>0.54</v>
      </c>
    </row>
    <row r="58" spans="1:3" x14ac:dyDescent="0.25">
      <c r="A58" s="30"/>
      <c r="B58" s="45" t="s">
        <v>70</v>
      </c>
      <c r="C58" s="33">
        <v>8.08</v>
      </c>
    </row>
    <row r="59" spans="1:3" ht="30" x14ac:dyDescent="0.25">
      <c r="A59" s="30"/>
      <c r="B59" s="45" t="s">
        <v>71</v>
      </c>
      <c r="C59" s="33">
        <v>4.18</v>
      </c>
    </row>
    <row r="60" spans="1:3" ht="30" x14ac:dyDescent="0.25">
      <c r="A60" s="51"/>
      <c r="B60" s="45" t="s">
        <v>72</v>
      </c>
      <c r="C60" s="33">
        <v>1.1599999999999999</v>
      </c>
    </row>
    <row r="61" spans="1:3" x14ac:dyDescent="0.25">
      <c r="A61" s="51"/>
      <c r="B61" s="45" t="s">
        <v>73</v>
      </c>
      <c r="C61" s="52">
        <v>0.5</v>
      </c>
    </row>
    <row r="62" spans="1:3" x14ac:dyDescent="0.25">
      <c r="A62" s="51"/>
      <c r="B62" s="45" t="s">
        <v>74</v>
      </c>
      <c r="C62" s="52">
        <v>3.98</v>
      </c>
    </row>
    <row r="63" spans="1:3" x14ac:dyDescent="0.25">
      <c r="A63" s="51"/>
      <c r="B63" s="45" t="s">
        <v>75</v>
      </c>
      <c r="C63" s="52">
        <v>0.62</v>
      </c>
    </row>
    <row r="64" spans="1:3" x14ac:dyDescent="0.25">
      <c r="A64" s="30"/>
      <c r="B64" s="45" t="s">
        <v>76</v>
      </c>
      <c r="C64" s="33">
        <v>2.95</v>
      </c>
    </row>
    <row r="65" spans="1:3" x14ac:dyDescent="0.25">
      <c r="A65" s="30"/>
      <c r="B65" s="45" t="s">
        <v>77</v>
      </c>
      <c r="C65" s="33">
        <v>0.24</v>
      </c>
    </row>
    <row r="66" spans="1:3" x14ac:dyDescent="0.25">
      <c r="A66" s="30"/>
      <c r="B66" s="45" t="s">
        <v>78</v>
      </c>
      <c r="C66" s="33">
        <v>0.01</v>
      </c>
    </row>
    <row r="67" spans="1:3" x14ac:dyDescent="0.25">
      <c r="A67" s="53"/>
      <c r="B67" s="45" t="s">
        <v>79</v>
      </c>
      <c r="C67" s="33">
        <v>5.14</v>
      </c>
    </row>
    <row r="68" spans="1:3" x14ac:dyDescent="0.25">
      <c r="A68" s="54"/>
      <c r="B68" s="45" t="s">
        <v>80</v>
      </c>
      <c r="C68" s="33">
        <v>25.04</v>
      </c>
    </row>
    <row r="69" spans="1:3" ht="30" x14ac:dyDescent="0.25">
      <c r="A69" s="54"/>
      <c r="B69" s="47" t="s">
        <v>81</v>
      </c>
      <c r="C69" s="33">
        <v>0.65</v>
      </c>
    </row>
    <row r="70" spans="1:3" x14ac:dyDescent="0.25">
      <c r="A70" s="55">
        <v>18</v>
      </c>
      <c r="B70" s="36" t="s">
        <v>82</v>
      </c>
      <c r="C70" s="33">
        <v>33.5</v>
      </c>
    </row>
    <row r="71" spans="1:3" ht="31.5" x14ac:dyDescent="0.25">
      <c r="A71" s="56">
        <v>19</v>
      </c>
      <c r="B71" s="19" t="s">
        <v>30</v>
      </c>
      <c r="C71" s="32">
        <v>209.04</v>
      </c>
    </row>
    <row r="72" spans="1:3" ht="29.25" x14ac:dyDescent="0.25">
      <c r="A72" s="57"/>
      <c r="B72" s="58" t="s">
        <v>95</v>
      </c>
      <c r="C72" s="59">
        <f>C18-C29</f>
        <v>-885.15000000000009</v>
      </c>
    </row>
    <row r="73" spans="1:3" ht="31.5" x14ac:dyDescent="0.25">
      <c r="A73" s="7"/>
      <c r="B73" s="64" t="s">
        <v>84</v>
      </c>
      <c r="C73" s="16">
        <v>354.39</v>
      </c>
    </row>
    <row r="74" spans="1:3" x14ac:dyDescent="0.25">
      <c r="C74" s="41"/>
    </row>
  </sheetData>
  <pageMargins left="0.7" right="0.7" top="0.32" bottom="0.32" header="0.3" footer="0.3"/>
  <pageSetup paperSize="9" scale="48" orientation="portrait" verticalDpi="0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28</vt:i4>
      </vt:variant>
    </vt:vector>
  </HeadingPairs>
  <TitlesOfParts>
    <vt:vector size="59" baseType="lpstr">
      <vt:lpstr>общая за 2022 г.</vt:lpstr>
      <vt:lpstr>с 6б</vt:lpstr>
      <vt:lpstr>с 7</vt:lpstr>
      <vt:lpstr>с 7а</vt:lpstr>
      <vt:lpstr>с 8</vt:lpstr>
      <vt:lpstr>с 8а </vt:lpstr>
      <vt:lpstr>с 9</vt:lpstr>
      <vt:lpstr>с 9а </vt:lpstr>
      <vt:lpstr>с 6</vt:lpstr>
      <vt:lpstr>с 6а</vt:lpstr>
      <vt:lpstr>с 5</vt:lpstr>
      <vt:lpstr>с 5а</vt:lpstr>
      <vt:lpstr>с 16</vt:lpstr>
      <vt:lpstr>с 17</vt:lpstr>
      <vt:lpstr>с 3</vt:lpstr>
      <vt:lpstr>с 15</vt:lpstr>
      <vt:lpstr>с 12</vt:lpstr>
      <vt:lpstr>с 13</vt:lpstr>
      <vt:lpstr>с 14</vt:lpstr>
      <vt:lpstr>с 11</vt:lpstr>
      <vt:lpstr>с 10</vt:lpstr>
      <vt:lpstr>с 1а </vt:lpstr>
      <vt:lpstr>с 1</vt:lpstr>
      <vt:lpstr>в 1а</vt:lpstr>
      <vt:lpstr>в 2</vt:lpstr>
      <vt:lpstr>в 1б</vt:lpstr>
      <vt:lpstr>в 2а</vt:lpstr>
      <vt:lpstr>в 3</vt:lpstr>
      <vt:lpstr>в 3а</vt:lpstr>
      <vt:lpstr>в 1</vt:lpstr>
      <vt:lpstr>в 6</vt:lpstr>
      <vt:lpstr>'в 1'!Область_печати</vt:lpstr>
      <vt:lpstr>'в 1а'!Область_печати</vt:lpstr>
      <vt:lpstr>'в 1б'!Область_печати</vt:lpstr>
      <vt:lpstr>'в 2'!Область_печати</vt:lpstr>
      <vt:lpstr>'в 2а'!Область_печати</vt:lpstr>
      <vt:lpstr>'в 3'!Область_печати</vt:lpstr>
      <vt:lpstr>'в 3а'!Область_печати</vt:lpstr>
      <vt:lpstr>'в 6'!Область_печати</vt:lpstr>
      <vt:lpstr>'с 1'!Область_печати</vt:lpstr>
      <vt:lpstr>'с 10'!Область_печати</vt:lpstr>
      <vt:lpstr>'с 11'!Область_печати</vt:lpstr>
      <vt:lpstr>'с 12'!Область_печати</vt:lpstr>
      <vt:lpstr>'с 13'!Область_печати</vt:lpstr>
      <vt:lpstr>'с 14'!Область_печати</vt:lpstr>
      <vt:lpstr>'с 15'!Область_печати</vt:lpstr>
      <vt:lpstr>'с 16'!Область_печати</vt:lpstr>
      <vt:lpstr>'с 17'!Область_печати</vt:lpstr>
      <vt:lpstr>'с 1а '!Область_печати</vt:lpstr>
      <vt:lpstr>'с 3'!Область_печати</vt:lpstr>
      <vt:lpstr>'с 5'!Область_печати</vt:lpstr>
      <vt:lpstr>'с 5а'!Область_печати</vt:lpstr>
      <vt:lpstr>'с 6'!Область_печати</vt:lpstr>
      <vt:lpstr>'с 6а'!Область_печати</vt:lpstr>
      <vt:lpstr>'с 7а'!Область_печати</vt:lpstr>
      <vt:lpstr>'с 8'!Область_печати</vt:lpstr>
      <vt:lpstr>'с 8а '!Область_печати</vt:lpstr>
      <vt:lpstr>'с 9'!Область_печати</vt:lpstr>
      <vt:lpstr>'с 9а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2023-03-09T13:53:50Z</dcterms:modified>
</cp:coreProperties>
</file>